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 Preston\PCS Dropbox\Pete Preston\WINDSOR\2024\2024 ASSESSMENT ROLL\RESIDENTIAL\"/>
    </mc:Choice>
  </mc:AlternateContent>
  <xr:revisionPtr revIDLastSave="0" documentId="13_ncr:1_{4871F46F-4B01-44FD-AEB4-4915C4085CF1}" xr6:coauthVersionLast="47" xr6:coauthVersionMax="47" xr10:uidLastSave="{00000000-0000-0000-0000-000000000000}"/>
  <bookViews>
    <workbookView xWindow="-120" yWindow="-120" windowWidth="29040" windowHeight="15840" xr2:uid="{437E75A6-1F70-4C46-A328-82874DBE7472}"/>
  </bookViews>
  <sheets>
    <sheet name="E.C.F. Analysis-Data Dump" sheetId="2" r:id="rId1"/>
    <sheet name="RURAL RES ECF" sheetId="3" r:id="rId2"/>
    <sheet name="SUBS" sheetId="5" r:id="rId3"/>
    <sheet name="VILLAG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6" l="1"/>
  <c r="J32" i="6"/>
  <c r="H32" i="6"/>
  <c r="I33" i="6" s="1"/>
  <c r="G32" i="6"/>
  <c r="D32" i="6"/>
  <c r="L31" i="6"/>
  <c r="P31" i="6" s="1"/>
  <c r="I31" i="6"/>
  <c r="L30" i="6"/>
  <c r="P30" i="6" s="1"/>
  <c r="I30" i="6"/>
  <c r="L29" i="6"/>
  <c r="P29" i="6" s="1"/>
  <c r="I29" i="6"/>
  <c r="L28" i="6"/>
  <c r="N28" i="6" s="1"/>
  <c r="I28" i="6"/>
  <c r="L27" i="6"/>
  <c r="P27" i="6" s="1"/>
  <c r="I27" i="6"/>
  <c r="L26" i="6"/>
  <c r="P26" i="6" s="1"/>
  <c r="I26" i="6"/>
  <c r="L25" i="6"/>
  <c r="N25" i="6" s="1"/>
  <c r="R25" i="6" s="1"/>
  <c r="I25" i="6"/>
  <c r="L24" i="6"/>
  <c r="N24" i="6" s="1"/>
  <c r="I24" i="6"/>
  <c r="L23" i="6"/>
  <c r="P23" i="6" s="1"/>
  <c r="I23" i="6"/>
  <c r="L22" i="6"/>
  <c r="P22" i="6" s="1"/>
  <c r="I22" i="6"/>
  <c r="L21" i="6"/>
  <c r="P21" i="6" s="1"/>
  <c r="I21" i="6"/>
  <c r="L20" i="6"/>
  <c r="P20" i="6" s="1"/>
  <c r="I20" i="6"/>
  <c r="L19" i="6"/>
  <c r="P19" i="6" s="1"/>
  <c r="I19" i="6"/>
  <c r="L18" i="6"/>
  <c r="P18" i="6" s="1"/>
  <c r="I18" i="6"/>
  <c r="L17" i="6"/>
  <c r="P17" i="6" s="1"/>
  <c r="I17" i="6"/>
  <c r="L16" i="6"/>
  <c r="N16" i="6" s="1"/>
  <c r="I16" i="6"/>
  <c r="L15" i="6"/>
  <c r="P15" i="6" s="1"/>
  <c r="I15" i="6"/>
  <c r="L14" i="6"/>
  <c r="P14" i="6" s="1"/>
  <c r="I14" i="6"/>
  <c r="L13" i="6"/>
  <c r="P13" i="6" s="1"/>
  <c r="I13" i="6"/>
  <c r="L12" i="6"/>
  <c r="P12" i="6" s="1"/>
  <c r="I12" i="6"/>
  <c r="L11" i="6"/>
  <c r="P11" i="6" s="1"/>
  <c r="I11" i="6"/>
  <c r="L10" i="6"/>
  <c r="P10" i="6" s="1"/>
  <c r="I10" i="6"/>
  <c r="L9" i="6"/>
  <c r="P9" i="6" s="1"/>
  <c r="I9" i="6"/>
  <c r="L8" i="6"/>
  <c r="P8" i="6" s="1"/>
  <c r="I8" i="6"/>
  <c r="L7" i="6"/>
  <c r="P7" i="6" s="1"/>
  <c r="I7" i="6"/>
  <c r="L6" i="6"/>
  <c r="P6" i="6" s="1"/>
  <c r="I6" i="6"/>
  <c r="L5" i="6"/>
  <c r="N5" i="6" s="1"/>
  <c r="R5" i="6" s="1"/>
  <c r="I5" i="6"/>
  <c r="L4" i="6"/>
  <c r="N4" i="6" s="1"/>
  <c r="I4" i="6"/>
  <c r="L3" i="6"/>
  <c r="P3" i="6" s="1"/>
  <c r="I3" i="6"/>
  <c r="M224" i="5"/>
  <c r="J224" i="5"/>
  <c r="H224" i="5"/>
  <c r="I225" i="5" s="1"/>
  <c r="G224" i="5"/>
  <c r="D224" i="5"/>
  <c r="L223" i="5"/>
  <c r="P223" i="5" s="1"/>
  <c r="I223" i="5"/>
  <c r="L222" i="5"/>
  <c r="P222" i="5" s="1"/>
  <c r="I222" i="5"/>
  <c r="L221" i="5"/>
  <c r="P221" i="5" s="1"/>
  <c r="I221" i="5"/>
  <c r="L220" i="5"/>
  <c r="P220" i="5" s="1"/>
  <c r="I220" i="5"/>
  <c r="L219" i="5"/>
  <c r="P219" i="5" s="1"/>
  <c r="I219" i="5"/>
  <c r="L218" i="5"/>
  <c r="P218" i="5" s="1"/>
  <c r="I218" i="5"/>
  <c r="L217" i="5"/>
  <c r="P217" i="5" s="1"/>
  <c r="I217" i="5"/>
  <c r="L216" i="5"/>
  <c r="P216" i="5" s="1"/>
  <c r="I216" i="5"/>
  <c r="L215" i="5"/>
  <c r="P215" i="5" s="1"/>
  <c r="I215" i="5"/>
  <c r="L214" i="5"/>
  <c r="P214" i="5" s="1"/>
  <c r="I214" i="5"/>
  <c r="L213" i="5"/>
  <c r="P213" i="5" s="1"/>
  <c r="I213" i="5"/>
  <c r="L212" i="5"/>
  <c r="P212" i="5" s="1"/>
  <c r="I212" i="5"/>
  <c r="L211" i="5"/>
  <c r="P211" i="5" s="1"/>
  <c r="I211" i="5"/>
  <c r="L210" i="5"/>
  <c r="P210" i="5" s="1"/>
  <c r="I210" i="5"/>
  <c r="L209" i="5"/>
  <c r="P209" i="5" s="1"/>
  <c r="I209" i="5"/>
  <c r="L208" i="5"/>
  <c r="P208" i="5" s="1"/>
  <c r="I208" i="5"/>
  <c r="L207" i="5"/>
  <c r="P207" i="5" s="1"/>
  <c r="I207" i="5"/>
  <c r="L206" i="5"/>
  <c r="P206" i="5" s="1"/>
  <c r="I206" i="5"/>
  <c r="L205" i="5"/>
  <c r="P205" i="5" s="1"/>
  <c r="I205" i="5"/>
  <c r="L204" i="5"/>
  <c r="P204" i="5" s="1"/>
  <c r="I204" i="5"/>
  <c r="L203" i="5"/>
  <c r="P203" i="5" s="1"/>
  <c r="I203" i="5"/>
  <c r="L202" i="5"/>
  <c r="P202" i="5" s="1"/>
  <c r="I202" i="5"/>
  <c r="L201" i="5"/>
  <c r="P201" i="5" s="1"/>
  <c r="I201" i="5"/>
  <c r="L200" i="5"/>
  <c r="P200" i="5" s="1"/>
  <c r="I200" i="5"/>
  <c r="L199" i="5"/>
  <c r="P199" i="5" s="1"/>
  <c r="I199" i="5"/>
  <c r="L198" i="5"/>
  <c r="P198" i="5" s="1"/>
  <c r="I198" i="5"/>
  <c r="L197" i="5"/>
  <c r="P197" i="5" s="1"/>
  <c r="I197" i="5"/>
  <c r="L196" i="5"/>
  <c r="P196" i="5" s="1"/>
  <c r="I196" i="5"/>
  <c r="L195" i="5"/>
  <c r="P195" i="5" s="1"/>
  <c r="I195" i="5"/>
  <c r="L194" i="5"/>
  <c r="P194" i="5" s="1"/>
  <c r="I194" i="5"/>
  <c r="L193" i="5"/>
  <c r="P193" i="5" s="1"/>
  <c r="I193" i="5"/>
  <c r="L192" i="5"/>
  <c r="P192" i="5" s="1"/>
  <c r="I192" i="5"/>
  <c r="L191" i="5"/>
  <c r="P191" i="5" s="1"/>
  <c r="I191" i="5"/>
  <c r="L190" i="5"/>
  <c r="P190" i="5" s="1"/>
  <c r="I190" i="5"/>
  <c r="L189" i="5"/>
  <c r="P189" i="5" s="1"/>
  <c r="I189" i="5"/>
  <c r="L188" i="5"/>
  <c r="P188" i="5" s="1"/>
  <c r="I188" i="5"/>
  <c r="L187" i="5"/>
  <c r="P187" i="5" s="1"/>
  <c r="I187" i="5"/>
  <c r="L186" i="5"/>
  <c r="P186" i="5" s="1"/>
  <c r="I186" i="5"/>
  <c r="L185" i="5"/>
  <c r="P185" i="5" s="1"/>
  <c r="I185" i="5"/>
  <c r="L184" i="5"/>
  <c r="P184" i="5" s="1"/>
  <c r="I184" i="5"/>
  <c r="L183" i="5"/>
  <c r="P183" i="5" s="1"/>
  <c r="I183" i="5"/>
  <c r="L182" i="5"/>
  <c r="P182" i="5" s="1"/>
  <c r="I182" i="5"/>
  <c r="L181" i="5"/>
  <c r="P181" i="5" s="1"/>
  <c r="I181" i="5"/>
  <c r="L180" i="5"/>
  <c r="P180" i="5" s="1"/>
  <c r="I180" i="5"/>
  <c r="L179" i="5"/>
  <c r="P179" i="5" s="1"/>
  <c r="I179" i="5"/>
  <c r="L178" i="5"/>
  <c r="P178" i="5" s="1"/>
  <c r="I178" i="5"/>
  <c r="L177" i="5"/>
  <c r="P177" i="5" s="1"/>
  <c r="I177" i="5"/>
  <c r="L176" i="5"/>
  <c r="P176" i="5" s="1"/>
  <c r="I176" i="5"/>
  <c r="L175" i="5"/>
  <c r="P175" i="5" s="1"/>
  <c r="I175" i="5"/>
  <c r="L174" i="5"/>
  <c r="P174" i="5" s="1"/>
  <c r="I174" i="5"/>
  <c r="L173" i="5"/>
  <c r="P173" i="5" s="1"/>
  <c r="I173" i="5"/>
  <c r="L172" i="5"/>
  <c r="P172" i="5" s="1"/>
  <c r="I172" i="5"/>
  <c r="L171" i="5"/>
  <c r="P171" i="5" s="1"/>
  <c r="I171" i="5"/>
  <c r="L170" i="5"/>
  <c r="P170" i="5" s="1"/>
  <c r="I170" i="5"/>
  <c r="L169" i="5"/>
  <c r="P169" i="5" s="1"/>
  <c r="I169" i="5"/>
  <c r="L168" i="5"/>
  <c r="P168" i="5" s="1"/>
  <c r="I168" i="5"/>
  <c r="L167" i="5"/>
  <c r="P167" i="5" s="1"/>
  <c r="I167" i="5"/>
  <c r="L166" i="5"/>
  <c r="P166" i="5" s="1"/>
  <c r="I166" i="5"/>
  <c r="L165" i="5"/>
  <c r="P165" i="5" s="1"/>
  <c r="I165" i="5"/>
  <c r="L164" i="5"/>
  <c r="P164" i="5" s="1"/>
  <c r="I164" i="5"/>
  <c r="L163" i="5"/>
  <c r="P163" i="5" s="1"/>
  <c r="I163" i="5"/>
  <c r="L162" i="5"/>
  <c r="P162" i="5" s="1"/>
  <c r="I162" i="5"/>
  <c r="L161" i="5"/>
  <c r="P161" i="5" s="1"/>
  <c r="I161" i="5"/>
  <c r="L160" i="5"/>
  <c r="P160" i="5" s="1"/>
  <c r="I160" i="5"/>
  <c r="L159" i="5"/>
  <c r="P159" i="5" s="1"/>
  <c r="I159" i="5"/>
  <c r="L158" i="5"/>
  <c r="P158" i="5" s="1"/>
  <c r="I158" i="5"/>
  <c r="L157" i="5"/>
  <c r="P157" i="5" s="1"/>
  <c r="I157" i="5"/>
  <c r="L156" i="5"/>
  <c r="P156" i="5" s="1"/>
  <c r="I156" i="5"/>
  <c r="L155" i="5"/>
  <c r="P155" i="5" s="1"/>
  <c r="I155" i="5"/>
  <c r="L154" i="5"/>
  <c r="P154" i="5" s="1"/>
  <c r="I154" i="5"/>
  <c r="L153" i="5"/>
  <c r="P153" i="5" s="1"/>
  <c r="I153" i="5"/>
  <c r="L152" i="5"/>
  <c r="P152" i="5" s="1"/>
  <c r="I152" i="5"/>
  <c r="L151" i="5"/>
  <c r="P151" i="5" s="1"/>
  <c r="I151" i="5"/>
  <c r="M144" i="5"/>
  <c r="J144" i="5"/>
  <c r="H144" i="5"/>
  <c r="G144" i="5"/>
  <c r="D144" i="5"/>
  <c r="L143" i="5"/>
  <c r="P143" i="5" s="1"/>
  <c r="I143" i="5"/>
  <c r="L142" i="5"/>
  <c r="P142" i="5" s="1"/>
  <c r="I142" i="5"/>
  <c r="L141" i="5"/>
  <c r="P141" i="5" s="1"/>
  <c r="I141" i="5"/>
  <c r="L140" i="5"/>
  <c r="P140" i="5" s="1"/>
  <c r="I140" i="5"/>
  <c r="L139" i="5"/>
  <c r="P139" i="5" s="1"/>
  <c r="I139" i="5"/>
  <c r="L138" i="5"/>
  <c r="P138" i="5" s="1"/>
  <c r="I138" i="5"/>
  <c r="L137" i="5"/>
  <c r="P137" i="5" s="1"/>
  <c r="I137" i="5"/>
  <c r="L136" i="5"/>
  <c r="P136" i="5" s="1"/>
  <c r="I136" i="5"/>
  <c r="L135" i="5"/>
  <c r="P135" i="5" s="1"/>
  <c r="I135" i="5"/>
  <c r="L134" i="5"/>
  <c r="P134" i="5" s="1"/>
  <c r="I134" i="5"/>
  <c r="L133" i="5"/>
  <c r="P133" i="5" s="1"/>
  <c r="I133" i="5"/>
  <c r="L132" i="5"/>
  <c r="P132" i="5" s="1"/>
  <c r="I132" i="5"/>
  <c r="L131" i="5"/>
  <c r="P131" i="5" s="1"/>
  <c r="I131" i="5"/>
  <c r="L130" i="5"/>
  <c r="P130" i="5" s="1"/>
  <c r="I130" i="5"/>
  <c r="L129" i="5"/>
  <c r="P129" i="5" s="1"/>
  <c r="I129" i="5"/>
  <c r="L128" i="5"/>
  <c r="P128" i="5" s="1"/>
  <c r="I128" i="5"/>
  <c r="L127" i="5"/>
  <c r="P127" i="5" s="1"/>
  <c r="I127" i="5"/>
  <c r="L126" i="5"/>
  <c r="P126" i="5" s="1"/>
  <c r="I126" i="5"/>
  <c r="L125" i="5"/>
  <c r="P125" i="5" s="1"/>
  <c r="I125" i="5"/>
  <c r="L124" i="5"/>
  <c r="P124" i="5" s="1"/>
  <c r="I124" i="5"/>
  <c r="L123" i="5"/>
  <c r="P123" i="5" s="1"/>
  <c r="I123" i="5"/>
  <c r="L122" i="5"/>
  <c r="P122" i="5" s="1"/>
  <c r="I122" i="5"/>
  <c r="L121" i="5"/>
  <c r="P121" i="5" s="1"/>
  <c r="I121" i="5"/>
  <c r="M114" i="5"/>
  <c r="J114" i="5"/>
  <c r="H114" i="5"/>
  <c r="G114" i="5"/>
  <c r="D114" i="5"/>
  <c r="L113" i="5"/>
  <c r="P113" i="5" s="1"/>
  <c r="I113" i="5"/>
  <c r="L112" i="5"/>
  <c r="I112" i="5"/>
  <c r="M105" i="5"/>
  <c r="J105" i="5"/>
  <c r="H105" i="5"/>
  <c r="G105" i="5"/>
  <c r="D105" i="5"/>
  <c r="L104" i="5"/>
  <c r="P104" i="5" s="1"/>
  <c r="I104" i="5"/>
  <c r="L103" i="5"/>
  <c r="P103" i="5" s="1"/>
  <c r="I103" i="5"/>
  <c r="L102" i="5"/>
  <c r="N102" i="5" s="1"/>
  <c r="I102" i="5"/>
  <c r="L101" i="5"/>
  <c r="N101" i="5" s="1"/>
  <c r="I101" i="5"/>
  <c r="L100" i="5"/>
  <c r="P100" i="5" s="1"/>
  <c r="I100" i="5"/>
  <c r="L99" i="5"/>
  <c r="N99" i="5" s="1"/>
  <c r="I99" i="5"/>
  <c r="L98" i="5"/>
  <c r="P98" i="5" s="1"/>
  <c r="I98" i="5"/>
  <c r="L97" i="5"/>
  <c r="P97" i="5" s="1"/>
  <c r="I97" i="5"/>
  <c r="L96" i="5"/>
  <c r="P96" i="5" s="1"/>
  <c r="I96" i="5"/>
  <c r="L95" i="5"/>
  <c r="P95" i="5" s="1"/>
  <c r="I95" i="5"/>
  <c r="L94" i="5"/>
  <c r="N94" i="5" s="1"/>
  <c r="I94" i="5"/>
  <c r="L93" i="5"/>
  <c r="P93" i="5" s="1"/>
  <c r="I93" i="5"/>
  <c r="L92" i="5"/>
  <c r="P92" i="5" s="1"/>
  <c r="I92" i="5"/>
  <c r="L91" i="5"/>
  <c r="P91" i="5" s="1"/>
  <c r="I91" i="5"/>
  <c r="L90" i="5"/>
  <c r="N90" i="5" s="1"/>
  <c r="I90" i="5"/>
  <c r="L89" i="5"/>
  <c r="P89" i="5" s="1"/>
  <c r="I89" i="5"/>
  <c r="L88" i="5"/>
  <c r="P88" i="5" s="1"/>
  <c r="I88" i="5"/>
  <c r="L87" i="5"/>
  <c r="N87" i="5" s="1"/>
  <c r="I87" i="5"/>
  <c r="L86" i="5"/>
  <c r="P86" i="5" s="1"/>
  <c r="I86" i="5"/>
  <c r="L85" i="5"/>
  <c r="P85" i="5" s="1"/>
  <c r="I85" i="5"/>
  <c r="L84" i="5"/>
  <c r="N84" i="5" s="1"/>
  <c r="I84" i="5"/>
  <c r="L83" i="5"/>
  <c r="P83" i="5" s="1"/>
  <c r="I83" i="5"/>
  <c r="L82" i="5"/>
  <c r="N82" i="5" s="1"/>
  <c r="I82" i="5"/>
  <c r="L81" i="5"/>
  <c r="P81" i="5" s="1"/>
  <c r="I81" i="5"/>
  <c r="L80" i="5"/>
  <c r="P80" i="5" s="1"/>
  <c r="I80" i="5"/>
  <c r="L79" i="5"/>
  <c r="P79" i="5" s="1"/>
  <c r="I79" i="5"/>
  <c r="L78" i="5"/>
  <c r="N78" i="5" s="1"/>
  <c r="I78" i="5"/>
  <c r="L77" i="5"/>
  <c r="P77" i="5" s="1"/>
  <c r="I77" i="5"/>
  <c r="L76" i="5"/>
  <c r="P76" i="5" s="1"/>
  <c r="I76" i="5"/>
  <c r="L75" i="5"/>
  <c r="N75" i="5" s="1"/>
  <c r="I75" i="5"/>
  <c r="L74" i="5"/>
  <c r="P74" i="5" s="1"/>
  <c r="I74" i="5"/>
  <c r="L73" i="5"/>
  <c r="P73" i="5" s="1"/>
  <c r="I73" i="5"/>
  <c r="L72" i="5"/>
  <c r="N72" i="5" s="1"/>
  <c r="I72" i="5"/>
  <c r="L71" i="5"/>
  <c r="P71" i="5" s="1"/>
  <c r="I71" i="5"/>
  <c r="L70" i="5"/>
  <c r="P70" i="5" s="1"/>
  <c r="I70" i="5"/>
  <c r="L69" i="5"/>
  <c r="P69" i="5" s="1"/>
  <c r="I69" i="5"/>
  <c r="L68" i="5"/>
  <c r="P68" i="5" s="1"/>
  <c r="I68" i="5"/>
  <c r="L67" i="5"/>
  <c r="P67" i="5" s="1"/>
  <c r="I67" i="5"/>
  <c r="L66" i="5"/>
  <c r="N66" i="5" s="1"/>
  <c r="I66" i="5"/>
  <c r="L65" i="5"/>
  <c r="P65" i="5" s="1"/>
  <c r="I65" i="5"/>
  <c r="L64" i="5"/>
  <c r="P64" i="5" s="1"/>
  <c r="I64" i="5"/>
  <c r="L63" i="5"/>
  <c r="N63" i="5" s="1"/>
  <c r="I63" i="5"/>
  <c r="L62" i="5"/>
  <c r="P62" i="5" s="1"/>
  <c r="I62" i="5"/>
  <c r="L61" i="5"/>
  <c r="P61" i="5" s="1"/>
  <c r="I61" i="5"/>
  <c r="L60" i="5"/>
  <c r="N60" i="5" s="1"/>
  <c r="I60" i="5"/>
  <c r="L59" i="5"/>
  <c r="P59" i="5" s="1"/>
  <c r="I59" i="5"/>
  <c r="L58" i="5"/>
  <c r="P58" i="5" s="1"/>
  <c r="I58" i="5"/>
  <c r="L57" i="5"/>
  <c r="P57" i="5" s="1"/>
  <c r="I57" i="5"/>
  <c r="L56" i="5"/>
  <c r="P56" i="5" s="1"/>
  <c r="I56" i="5"/>
  <c r="L55" i="5"/>
  <c r="P55" i="5" s="1"/>
  <c r="I55" i="5"/>
  <c r="L54" i="5"/>
  <c r="N54" i="5" s="1"/>
  <c r="I54" i="5"/>
  <c r="L53" i="5"/>
  <c r="P53" i="5" s="1"/>
  <c r="I53" i="5"/>
  <c r="L52" i="5"/>
  <c r="P52" i="5" s="1"/>
  <c r="I52" i="5"/>
  <c r="L51" i="5"/>
  <c r="N51" i="5" s="1"/>
  <c r="I51" i="5"/>
  <c r="L50" i="5"/>
  <c r="P50" i="5" s="1"/>
  <c r="I50" i="5"/>
  <c r="L49" i="5"/>
  <c r="P49" i="5" s="1"/>
  <c r="I49" i="5"/>
  <c r="L48" i="5"/>
  <c r="N48" i="5" s="1"/>
  <c r="I48" i="5"/>
  <c r="L47" i="5"/>
  <c r="P47" i="5" s="1"/>
  <c r="I47" i="5"/>
  <c r="L46" i="5"/>
  <c r="P46" i="5" s="1"/>
  <c r="I46" i="5"/>
  <c r="L45" i="5"/>
  <c r="P45" i="5" s="1"/>
  <c r="I45" i="5"/>
  <c r="L44" i="5"/>
  <c r="P44" i="5" s="1"/>
  <c r="I44" i="5"/>
  <c r="L43" i="5"/>
  <c r="P43" i="5" s="1"/>
  <c r="I43" i="5"/>
  <c r="L42" i="5"/>
  <c r="N42" i="5" s="1"/>
  <c r="I42" i="5"/>
  <c r="L41" i="5"/>
  <c r="P41" i="5" s="1"/>
  <c r="I41" i="5"/>
  <c r="L40" i="5"/>
  <c r="P40" i="5" s="1"/>
  <c r="I40" i="5"/>
  <c r="L39" i="5"/>
  <c r="N39" i="5" s="1"/>
  <c r="I39" i="5"/>
  <c r="L38" i="5"/>
  <c r="P38" i="5" s="1"/>
  <c r="I38" i="5"/>
  <c r="L37" i="5"/>
  <c r="P37" i="5" s="1"/>
  <c r="I37" i="5"/>
  <c r="L36" i="5"/>
  <c r="N36" i="5" s="1"/>
  <c r="I36" i="5"/>
  <c r="L35" i="5"/>
  <c r="P35" i="5" s="1"/>
  <c r="I35" i="5"/>
  <c r="L34" i="5"/>
  <c r="P34" i="5" s="1"/>
  <c r="I34" i="5"/>
  <c r="L33" i="5"/>
  <c r="P33" i="5" s="1"/>
  <c r="I33" i="5"/>
  <c r="L32" i="5"/>
  <c r="P32" i="5" s="1"/>
  <c r="I32" i="5"/>
  <c r="L31" i="5"/>
  <c r="P31" i="5" s="1"/>
  <c r="I31" i="5"/>
  <c r="L30" i="5"/>
  <c r="N30" i="5" s="1"/>
  <c r="I30" i="5"/>
  <c r="L29" i="5"/>
  <c r="N29" i="5" s="1"/>
  <c r="I29" i="5"/>
  <c r="L28" i="5"/>
  <c r="P28" i="5" s="1"/>
  <c r="I28" i="5"/>
  <c r="L27" i="5"/>
  <c r="N27" i="5" s="1"/>
  <c r="I27" i="5"/>
  <c r="L26" i="5"/>
  <c r="P26" i="5" s="1"/>
  <c r="I26" i="5"/>
  <c r="L25" i="5"/>
  <c r="P25" i="5" s="1"/>
  <c r="I25" i="5"/>
  <c r="L24" i="5"/>
  <c r="P24" i="5" s="1"/>
  <c r="I24" i="5"/>
  <c r="L23" i="5"/>
  <c r="P23" i="5" s="1"/>
  <c r="I23" i="5"/>
  <c r="L22" i="5"/>
  <c r="P22" i="5" s="1"/>
  <c r="I22" i="5"/>
  <c r="L21" i="5"/>
  <c r="P21" i="5" s="1"/>
  <c r="I21" i="5"/>
  <c r="L20" i="5"/>
  <c r="P20" i="5" s="1"/>
  <c r="I20" i="5"/>
  <c r="L19" i="5"/>
  <c r="P19" i="5" s="1"/>
  <c r="I19" i="5"/>
  <c r="L18" i="5"/>
  <c r="N18" i="5" s="1"/>
  <c r="I18" i="5"/>
  <c r="L17" i="5"/>
  <c r="N17" i="5" s="1"/>
  <c r="I17" i="5"/>
  <c r="L16" i="5"/>
  <c r="P16" i="5" s="1"/>
  <c r="I16" i="5"/>
  <c r="L15" i="5"/>
  <c r="P15" i="5" s="1"/>
  <c r="I15" i="5"/>
  <c r="L14" i="5"/>
  <c r="P14" i="5" s="1"/>
  <c r="I14" i="5"/>
  <c r="L13" i="5"/>
  <c r="P13" i="5" s="1"/>
  <c r="I13" i="5"/>
  <c r="L12" i="5"/>
  <c r="N12" i="5" s="1"/>
  <c r="I12" i="5"/>
  <c r="L11" i="5"/>
  <c r="P11" i="5" s="1"/>
  <c r="I11" i="5"/>
  <c r="L10" i="5"/>
  <c r="N10" i="5" s="1"/>
  <c r="I10" i="5"/>
  <c r="L9" i="5"/>
  <c r="P9" i="5" s="1"/>
  <c r="I9" i="5"/>
  <c r="L8" i="5"/>
  <c r="P8" i="5" s="1"/>
  <c r="I8" i="5"/>
  <c r="L7" i="5"/>
  <c r="P7" i="5" s="1"/>
  <c r="I7" i="5"/>
  <c r="L6" i="5"/>
  <c r="N6" i="5" s="1"/>
  <c r="I6" i="5"/>
  <c r="L5" i="5"/>
  <c r="P5" i="5" s="1"/>
  <c r="I5" i="5"/>
  <c r="L4" i="5"/>
  <c r="P4" i="5" s="1"/>
  <c r="I4" i="5"/>
  <c r="L3" i="5"/>
  <c r="N3" i="5" s="1"/>
  <c r="I3" i="5"/>
  <c r="M95" i="3"/>
  <c r="J95" i="3"/>
  <c r="H95" i="3"/>
  <c r="I96" i="3" s="1"/>
  <c r="G95" i="3"/>
  <c r="D95" i="3"/>
  <c r="L94" i="3"/>
  <c r="P94" i="3" s="1"/>
  <c r="I94" i="3"/>
  <c r="L93" i="3"/>
  <c r="P93" i="3" s="1"/>
  <c r="I93" i="3"/>
  <c r="L92" i="3"/>
  <c r="P92" i="3" s="1"/>
  <c r="I92" i="3"/>
  <c r="L91" i="3"/>
  <c r="P91" i="3" s="1"/>
  <c r="I91" i="3"/>
  <c r="L90" i="3"/>
  <c r="P90" i="3" s="1"/>
  <c r="I90" i="3"/>
  <c r="L89" i="3"/>
  <c r="N89" i="3" s="1"/>
  <c r="I89" i="3"/>
  <c r="L88" i="3"/>
  <c r="P88" i="3" s="1"/>
  <c r="I88" i="3"/>
  <c r="L87" i="3"/>
  <c r="P87" i="3" s="1"/>
  <c r="I87" i="3"/>
  <c r="L86" i="3"/>
  <c r="P86" i="3" s="1"/>
  <c r="I86" i="3"/>
  <c r="L85" i="3"/>
  <c r="P85" i="3" s="1"/>
  <c r="I85" i="3"/>
  <c r="L84" i="3"/>
  <c r="P84" i="3" s="1"/>
  <c r="I84" i="3"/>
  <c r="L83" i="3"/>
  <c r="P83" i="3" s="1"/>
  <c r="I83" i="3"/>
  <c r="L82" i="3"/>
  <c r="P82" i="3" s="1"/>
  <c r="I82" i="3"/>
  <c r="L81" i="3"/>
  <c r="P81" i="3" s="1"/>
  <c r="I81" i="3"/>
  <c r="L80" i="3"/>
  <c r="P80" i="3" s="1"/>
  <c r="I80" i="3"/>
  <c r="L79" i="3"/>
  <c r="P79" i="3" s="1"/>
  <c r="I79" i="3"/>
  <c r="L78" i="3"/>
  <c r="N78" i="3" s="1"/>
  <c r="I78" i="3"/>
  <c r="L77" i="3"/>
  <c r="P77" i="3" s="1"/>
  <c r="I77" i="3"/>
  <c r="L76" i="3"/>
  <c r="P76" i="3" s="1"/>
  <c r="I76" i="3"/>
  <c r="L75" i="3"/>
  <c r="P75" i="3" s="1"/>
  <c r="I75" i="3"/>
  <c r="L74" i="3"/>
  <c r="N74" i="3" s="1"/>
  <c r="I74" i="3"/>
  <c r="L73" i="3"/>
  <c r="P73" i="3" s="1"/>
  <c r="I73" i="3"/>
  <c r="L72" i="3"/>
  <c r="P72" i="3" s="1"/>
  <c r="I72" i="3"/>
  <c r="L71" i="3"/>
  <c r="P71" i="3" s="1"/>
  <c r="I71" i="3"/>
  <c r="L70" i="3"/>
  <c r="P70" i="3" s="1"/>
  <c r="I70" i="3"/>
  <c r="L69" i="3"/>
  <c r="P69" i="3" s="1"/>
  <c r="I69" i="3"/>
  <c r="L68" i="3"/>
  <c r="P68" i="3" s="1"/>
  <c r="I68" i="3"/>
  <c r="L67" i="3"/>
  <c r="N67" i="3" s="1"/>
  <c r="I67" i="3"/>
  <c r="L66" i="3"/>
  <c r="N66" i="3" s="1"/>
  <c r="I66" i="3"/>
  <c r="L65" i="3"/>
  <c r="N65" i="3" s="1"/>
  <c r="I65" i="3"/>
  <c r="L64" i="3"/>
  <c r="P64" i="3" s="1"/>
  <c r="I64" i="3"/>
  <c r="L63" i="3"/>
  <c r="N63" i="3" s="1"/>
  <c r="I63" i="3"/>
  <c r="L62" i="3"/>
  <c r="N62" i="3" s="1"/>
  <c r="I62" i="3"/>
  <c r="L61" i="3"/>
  <c r="P61" i="3" s="1"/>
  <c r="I61" i="3"/>
  <c r="L60" i="3"/>
  <c r="P60" i="3" s="1"/>
  <c r="I60" i="3"/>
  <c r="L59" i="3"/>
  <c r="P59" i="3" s="1"/>
  <c r="I59" i="3"/>
  <c r="L58" i="3"/>
  <c r="P58" i="3" s="1"/>
  <c r="I58" i="3"/>
  <c r="L57" i="3"/>
  <c r="P57" i="3" s="1"/>
  <c r="I57" i="3"/>
  <c r="L56" i="3"/>
  <c r="P56" i="3" s="1"/>
  <c r="I56" i="3"/>
  <c r="L55" i="3"/>
  <c r="P55" i="3" s="1"/>
  <c r="I55" i="3"/>
  <c r="L54" i="3"/>
  <c r="N54" i="3" s="1"/>
  <c r="I54" i="3"/>
  <c r="L53" i="3"/>
  <c r="N53" i="3" s="1"/>
  <c r="I53" i="3"/>
  <c r="L52" i="3"/>
  <c r="P52" i="3" s="1"/>
  <c r="I52" i="3"/>
  <c r="L51" i="3"/>
  <c r="P51" i="3" s="1"/>
  <c r="I51" i="3"/>
  <c r="L50" i="3"/>
  <c r="N50" i="3" s="1"/>
  <c r="I50" i="3"/>
  <c r="L49" i="3"/>
  <c r="P49" i="3" s="1"/>
  <c r="I49" i="3"/>
  <c r="L48" i="3"/>
  <c r="P48" i="3" s="1"/>
  <c r="I48" i="3"/>
  <c r="L47" i="3"/>
  <c r="P47" i="3" s="1"/>
  <c r="I47" i="3"/>
  <c r="L46" i="3"/>
  <c r="P46" i="3" s="1"/>
  <c r="I46" i="3"/>
  <c r="L45" i="3"/>
  <c r="P45" i="3" s="1"/>
  <c r="I45" i="3"/>
  <c r="L44" i="3"/>
  <c r="P44" i="3" s="1"/>
  <c r="I44" i="3"/>
  <c r="L43" i="3"/>
  <c r="P43" i="3" s="1"/>
  <c r="I43" i="3"/>
  <c r="L42" i="3"/>
  <c r="N42" i="3" s="1"/>
  <c r="I42" i="3"/>
  <c r="L41" i="3"/>
  <c r="N41" i="3" s="1"/>
  <c r="I41" i="3"/>
  <c r="L40" i="3"/>
  <c r="P40" i="3" s="1"/>
  <c r="I40" i="3"/>
  <c r="L39" i="3"/>
  <c r="P39" i="3" s="1"/>
  <c r="I39" i="3"/>
  <c r="L38" i="3"/>
  <c r="N38" i="3" s="1"/>
  <c r="I38" i="3"/>
  <c r="L37" i="3"/>
  <c r="P37" i="3" s="1"/>
  <c r="I37" i="3"/>
  <c r="L36" i="3"/>
  <c r="P36" i="3" s="1"/>
  <c r="I36" i="3"/>
  <c r="L35" i="3"/>
  <c r="P35" i="3" s="1"/>
  <c r="I35" i="3"/>
  <c r="L34" i="3"/>
  <c r="N34" i="3" s="1"/>
  <c r="I34" i="3"/>
  <c r="L33" i="3"/>
  <c r="P33" i="3" s="1"/>
  <c r="I33" i="3"/>
  <c r="L32" i="3"/>
  <c r="P32" i="3" s="1"/>
  <c r="I32" i="3"/>
  <c r="L31" i="3"/>
  <c r="P31" i="3" s="1"/>
  <c r="I31" i="3"/>
  <c r="L30" i="3"/>
  <c r="N30" i="3" s="1"/>
  <c r="I30" i="3"/>
  <c r="L29" i="3"/>
  <c r="N29" i="3" s="1"/>
  <c r="I29" i="3"/>
  <c r="L28" i="3"/>
  <c r="P28" i="3" s="1"/>
  <c r="I28" i="3"/>
  <c r="L27" i="3"/>
  <c r="P27" i="3" s="1"/>
  <c r="I27" i="3"/>
  <c r="L26" i="3"/>
  <c r="N26" i="3" s="1"/>
  <c r="I26" i="3"/>
  <c r="L25" i="3"/>
  <c r="P25" i="3" s="1"/>
  <c r="I25" i="3"/>
  <c r="L24" i="3"/>
  <c r="P24" i="3" s="1"/>
  <c r="I24" i="3"/>
  <c r="L23" i="3"/>
  <c r="P23" i="3" s="1"/>
  <c r="I23" i="3"/>
  <c r="L22" i="3"/>
  <c r="P22" i="3" s="1"/>
  <c r="I22" i="3"/>
  <c r="L21" i="3"/>
  <c r="P21" i="3" s="1"/>
  <c r="I21" i="3"/>
  <c r="L20" i="3"/>
  <c r="P20" i="3" s="1"/>
  <c r="I20" i="3"/>
  <c r="L19" i="3"/>
  <c r="N19" i="3" s="1"/>
  <c r="I19" i="3"/>
  <c r="L18" i="3"/>
  <c r="N18" i="3" s="1"/>
  <c r="I18" i="3"/>
  <c r="L17" i="3"/>
  <c r="N17" i="3" s="1"/>
  <c r="I17" i="3"/>
  <c r="L16" i="3"/>
  <c r="P16" i="3" s="1"/>
  <c r="I16" i="3"/>
  <c r="L15" i="3"/>
  <c r="N15" i="3" s="1"/>
  <c r="I15" i="3"/>
  <c r="L14" i="3"/>
  <c r="N14" i="3" s="1"/>
  <c r="I14" i="3"/>
  <c r="L13" i="3"/>
  <c r="P13" i="3" s="1"/>
  <c r="I13" i="3"/>
  <c r="L12" i="3"/>
  <c r="P12" i="3" s="1"/>
  <c r="I12" i="3"/>
  <c r="L11" i="3"/>
  <c r="P11" i="3" s="1"/>
  <c r="I11" i="3"/>
  <c r="L10" i="3"/>
  <c r="N10" i="3" s="1"/>
  <c r="I10" i="3"/>
  <c r="L9" i="3"/>
  <c r="P9" i="3" s="1"/>
  <c r="I9" i="3"/>
  <c r="L8" i="3"/>
  <c r="P8" i="3" s="1"/>
  <c r="I8" i="3"/>
  <c r="L7" i="3"/>
  <c r="P7" i="3" s="1"/>
  <c r="I7" i="3"/>
  <c r="L6" i="3"/>
  <c r="N6" i="3" s="1"/>
  <c r="I6" i="3"/>
  <c r="L5" i="3"/>
  <c r="P5" i="3" s="1"/>
  <c r="I5" i="3"/>
  <c r="L4" i="3"/>
  <c r="P4" i="3" s="1"/>
  <c r="I4" i="3"/>
  <c r="L3" i="3"/>
  <c r="N3" i="3" s="1"/>
  <c r="I3" i="3"/>
  <c r="L2" i="3"/>
  <c r="N2" i="3" s="1"/>
  <c r="I2" i="3"/>
  <c r="I68" i="2"/>
  <c r="L68" i="2"/>
  <c r="P68" i="2" s="1"/>
  <c r="I45" i="2"/>
  <c r="L45" i="2"/>
  <c r="N45" i="2" s="1"/>
  <c r="I58" i="2"/>
  <c r="L58" i="2"/>
  <c r="I103" i="2"/>
  <c r="L103" i="2"/>
  <c r="I92" i="2"/>
  <c r="L92" i="2"/>
  <c r="P92" i="2" s="1"/>
  <c r="N92" i="2"/>
  <c r="I42" i="2"/>
  <c r="L42" i="2"/>
  <c r="N42" i="2" s="1"/>
  <c r="P42" i="2"/>
  <c r="I14" i="2"/>
  <c r="L14" i="2"/>
  <c r="P14" i="2" s="1"/>
  <c r="I71" i="2"/>
  <c r="L71" i="2"/>
  <c r="N71" i="2" s="1"/>
  <c r="I11" i="2"/>
  <c r="L11" i="2"/>
  <c r="I34" i="2"/>
  <c r="L34" i="2"/>
  <c r="P34" i="2" s="1"/>
  <c r="I54" i="2"/>
  <c r="L54" i="2"/>
  <c r="P54" i="2" s="1"/>
  <c r="I24" i="2"/>
  <c r="L24" i="2"/>
  <c r="P24" i="2" s="1"/>
  <c r="I48" i="2"/>
  <c r="L48" i="2"/>
  <c r="I102" i="2"/>
  <c r="L102" i="2"/>
  <c r="P102" i="2" s="1"/>
  <c r="I23" i="2"/>
  <c r="L23" i="2"/>
  <c r="N23" i="2" s="1"/>
  <c r="I78" i="2"/>
  <c r="L78" i="2"/>
  <c r="N78" i="2" s="1"/>
  <c r="I72" i="2"/>
  <c r="L72" i="2"/>
  <c r="P72" i="2" s="1"/>
  <c r="I16" i="2"/>
  <c r="L16" i="2"/>
  <c r="P16" i="2" s="1"/>
  <c r="I86" i="2"/>
  <c r="L86" i="2"/>
  <c r="I27" i="2"/>
  <c r="L27" i="2"/>
  <c r="I17" i="2"/>
  <c r="L17" i="2"/>
  <c r="N17" i="2" s="1"/>
  <c r="I10" i="2"/>
  <c r="L10" i="2"/>
  <c r="P10" i="2" s="1"/>
  <c r="I40" i="2"/>
  <c r="L40" i="2"/>
  <c r="P40" i="2" s="1"/>
  <c r="I35" i="2"/>
  <c r="L35" i="2"/>
  <c r="I97" i="2"/>
  <c r="L97" i="2"/>
  <c r="P97" i="2" s="1"/>
  <c r="I3" i="2"/>
  <c r="L3" i="2"/>
  <c r="N3" i="2" s="1"/>
  <c r="I95" i="2"/>
  <c r="L95" i="2"/>
  <c r="N95" i="2" s="1"/>
  <c r="I101" i="2"/>
  <c r="L101" i="2"/>
  <c r="P101" i="2" s="1"/>
  <c r="I28" i="2"/>
  <c r="L28" i="2"/>
  <c r="N28" i="2" s="1"/>
  <c r="I88" i="2"/>
  <c r="L88" i="2"/>
  <c r="P88" i="2" s="1"/>
  <c r="I20" i="2"/>
  <c r="L20" i="2"/>
  <c r="N20" i="2" s="1"/>
  <c r="I98" i="2"/>
  <c r="L98" i="2"/>
  <c r="N98" i="2" s="1"/>
  <c r="I49" i="2"/>
  <c r="L49" i="2"/>
  <c r="P49" i="2" s="1"/>
  <c r="I93" i="2"/>
  <c r="L93" i="2"/>
  <c r="N93" i="2" s="1"/>
  <c r="I29" i="2"/>
  <c r="L29" i="2"/>
  <c r="I8" i="2"/>
  <c r="L8" i="2"/>
  <c r="I38" i="2"/>
  <c r="L38" i="2"/>
  <c r="N38" i="2" s="1"/>
  <c r="I7" i="2"/>
  <c r="L7" i="2"/>
  <c r="N7" i="2" s="1"/>
  <c r="I69" i="2"/>
  <c r="L69" i="2"/>
  <c r="P69" i="2" s="1"/>
  <c r="I61" i="2"/>
  <c r="L61" i="2"/>
  <c r="N61" i="2" s="1"/>
  <c r="I2" i="2"/>
  <c r="L2" i="2"/>
  <c r="I51" i="2"/>
  <c r="L51" i="2"/>
  <c r="P51" i="2" s="1"/>
  <c r="I52" i="2"/>
  <c r="L52" i="2"/>
  <c r="N52" i="2" s="1"/>
  <c r="I89" i="2"/>
  <c r="L89" i="2"/>
  <c r="N89" i="2" s="1"/>
  <c r="I84" i="2"/>
  <c r="L84" i="2"/>
  <c r="P84" i="2" s="1"/>
  <c r="I59" i="2"/>
  <c r="L59" i="2"/>
  <c r="N59" i="2" s="1"/>
  <c r="I26" i="2"/>
  <c r="L26" i="2"/>
  <c r="I37" i="2"/>
  <c r="L37" i="2"/>
  <c r="P37" i="2" s="1"/>
  <c r="I55" i="2"/>
  <c r="L55" i="2"/>
  <c r="N55" i="2" s="1"/>
  <c r="I39" i="2"/>
  <c r="L39" i="2"/>
  <c r="N39" i="2" s="1"/>
  <c r="I91" i="2"/>
  <c r="L91" i="2"/>
  <c r="P91" i="2" s="1"/>
  <c r="I99" i="2"/>
  <c r="L99" i="2"/>
  <c r="N99" i="2" s="1"/>
  <c r="I18" i="2"/>
  <c r="L18" i="2"/>
  <c r="I21" i="2"/>
  <c r="L21" i="2"/>
  <c r="I19" i="2"/>
  <c r="L19" i="2"/>
  <c r="N19" i="2" s="1"/>
  <c r="I62" i="2"/>
  <c r="L62" i="2"/>
  <c r="N62" i="2" s="1"/>
  <c r="I13" i="2"/>
  <c r="L13" i="2"/>
  <c r="P13" i="2" s="1"/>
  <c r="I12" i="2"/>
  <c r="L12" i="2"/>
  <c r="N12" i="2" s="1"/>
  <c r="I75" i="2"/>
  <c r="L75" i="2"/>
  <c r="I65" i="2"/>
  <c r="L65" i="2"/>
  <c r="P65" i="2" s="1"/>
  <c r="I79" i="2"/>
  <c r="L79" i="2"/>
  <c r="N79" i="2" s="1"/>
  <c r="I50" i="2"/>
  <c r="L50" i="2"/>
  <c r="N50" i="2" s="1"/>
  <c r="I83" i="2"/>
  <c r="L83" i="2"/>
  <c r="P83" i="2" s="1"/>
  <c r="I22" i="2"/>
  <c r="L22" i="2"/>
  <c r="N22" i="2" s="1"/>
  <c r="I31" i="2"/>
  <c r="L31" i="2"/>
  <c r="I67" i="2"/>
  <c r="L67" i="2"/>
  <c r="P67" i="2" s="1"/>
  <c r="I66" i="2"/>
  <c r="L66" i="2"/>
  <c r="N66" i="2" s="1"/>
  <c r="I76" i="2"/>
  <c r="L76" i="2"/>
  <c r="N76" i="2" s="1"/>
  <c r="I36" i="2"/>
  <c r="L36" i="2"/>
  <c r="P36" i="2" s="1"/>
  <c r="I56" i="2"/>
  <c r="L56" i="2"/>
  <c r="P56" i="2" s="1"/>
  <c r="I94" i="2"/>
  <c r="L94" i="2"/>
  <c r="I85" i="2"/>
  <c r="L85" i="2"/>
  <c r="I33" i="2"/>
  <c r="L33" i="2"/>
  <c r="N33" i="2" s="1"/>
  <c r="I15" i="2"/>
  <c r="L15" i="2"/>
  <c r="N15" i="2" s="1"/>
  <c r="I60" i="2"/>
  <c r="L60" i="2"/>
  <c r="P60" i="2" s="1"/>
  <c r="I44" i="2"/>
  <c r="L44" i="2"/>
  <c r="N44" i="2" s="1"/>
  <c r="I100" i="2"/>
  <c r="L100" i="2"/>
  <c r="I96" i="2"/>
  <c r="L96" i="2"/>
  <c r="P96" i="2" s="1"/>
  <c r="I57" i="2"/>
  <c r="L57" i="2"/>
  <c r="N57" i="2" s="1"/>
  <c r="I32" i="2"/>
  <c r="L32" i="2"/>
  <c r="N32" i="2" s="1"/>
  <c r="I64" i="2"/>
  <c r="L64" i="2"/>
  <c r="P64" i="2" s="1"/>
  <c r="I87" i="2"/>
  <c r="L87" i="2"/>
  <c r="N87" i="2" s="1"/>
  <c r="I63" i="2"/>
  <c r="L63" i="2"/>
  <c r="I80" i="2"/>
  <c r="L80" i="2"/>
  <c r="P80" i="2" s="1"/>
  <c r="I30" i="2"/>
  <c r="L30" i="2"/>
  <c r="N30" i="2" s="1"/>
  <c r="I43" i="2"/>
  <c r="L43" i="2"/>
  <c r="P43" i="2" s="1"/>
  <c r="I5" i="2"/>
  <c r="L5" i="2"/>
  <c r="N5" i="2" s="1"/>
  <c r="I81" i="2"/>
  <c r="L81" i="2"/>
  <c r="I9" i="2"/>
  <c r="L9" i="2"/>
  <c r="N9" i="2" s="1"/>
  <c r="I73" i="2"/>
  <c r="L73" i="2"/>
  <c r="N73" i="2" s="1"/>
  <c r="I187" i="2"/>
  <c r="L187" i="2"/>
  <c r="I139" i="2"/>
  <c r="L139" i="2"/>
  <c r="P139" i="2" s="1"/>
  <c r="I180" i="2"/>
  <c r="L180" i="2"/>
  <c r="N180" i="2" s="1"/>
  <c r="I120" i="2"/>
  <c r="L120" i="2"/>
  <c r="N120" i="2" s="1"/>
  <c r="I115" i="2"/>
  <c r="L115" i="2"/>
  <c r="P115" i="2" s="1"/>
  <c r="I147" i="2"/>
  <c r="L147" i="2"/>
  <c r="N147" i="2" s="1"/>
  <c r="I172" i="2"/>
  <c r="L172" i="2"/>
  <c r="I182" i="2"/>
  <c r="L182" i="2"/>
  <c r="P182" i="2" s="1"/>
  <c r="I133" i="2"/>
  <c r="L133" i="2"/>
  <c r="N133" i="2" s="1"/>
  <c r="I195" i="2"/>
  <c r="L195" i="2"/>
  <c r="N195" i="2" s="1"/>
  <c r="I142" i="2"/>
  <c r="L142" i="2"/>
  <c r="P142" i="2" s="1"/>
  <c r="I152" i="2"/>
  <c r="L152" i="2"/>
  <c r="N152" i="2" s="1"/>
  <c r="I163" i="2"/>
  <c r="L163" i="2"/>
  <c r="I185" i="2"/>
  <c r="L185" i="2"/>
  <c r="I202" i="2"/>
  <c r="L202" i="2"/>
  <c r="P202" i="2" s="1"/>
  <c r="I104" i="2"/>
  <c r="L104" i="2"/>
  <c r="N104" i="2" s="1"/>
  <c r="I127" i="2"/>
  <c r="L127" i="2"/>
  <c r="P127" i="2" s="1"/>
  <c r="I116" i="2"/>
  <c r="L116" i="2"/>
  <c r="N116" i="2" s="1"/>
  <c r="I123" i="2"/>
  <c r="L123" i="2"/>
  <c r="I130" i="2"/>
  <c r="L130" i="2"/>
  <c r="P130" i="2" s="1"/>
  <c r="I113" i="2"/>
  <c r="L113" i="2"/>
  <c r="N113" i="2" s="1"/>
  <c r="I129" i="2"/>
  <c r="L129" i="2"/>
  <c r="N129" i="2" s="1"/>
  <c r="I117" i="2"/>
  <c r="L117" i="2"/>
  <c r="P117" i="2" s="1"/>
  <c r="I114" i="2"/>
  <c r="L114" i="2"/>
  <c r="N114" i="2" s="1"/>
  <c r="I121" i="2"/>
  <c r="L121" i="2"/>
  <c r="I107" i="2"/>
  <c r="L107" i="2"/>
  <c r="P107" i="2" s="1"/>
  <c r="I122" i="2"/>
  <c r="L122" i="2"/>
  <c r="N122" i="2" s="1"/>
  <c r="I118" i="2"/>
  <c r="L118" i="2"/>
  <c r="N118" i="2" s="1"/>
  <c r="I119" i="2"/>
  <c r="L119" i="2"/>
  <c r="P119" i="2" s="1"/>
  <c r="I124" i="2"/>
  <c r="L124" i="2"/>
  <c r="N124" i="2" s="1"/>
  <c r="I112" i="2"/>
  <c r="L112" i="2"/>
  <c r="I109" i="2"/>
  <c r="L109" i="2"/>
  <c r="I110" i="2"/>
  <c r="L110" i="2"/>
  <c r="N110" i="2" s="1"/>
  <c r="I111" i="2"/>
  <c r="L111" i="2"/>
  <c r="N111" i="2" s="1"/>
  <c r="I128" i="2"/>
  <c r="L128" i="2"/>
  <c r="P128" i="2" s="1"/>
  <c r="I108" i="2"/>
  <c r="L108" i="2"/>
  <c r="N108" i="2" s="1"/>
  <c r="I106" i="2"/>
  <c r="L106" i="2"/>
  <c r="I166" i="2"/>
  <c r="L166" i="2"/>
  <c r="P166" i="2" s="1"/>
  <c r="I200" i="2"/>
  <c r="L200" i="2"/>
  <c r="N200" i="2" s="1"/>
  <c r="I204" i="2"/>
  <c r="L204" i="2"/>
  <c r="N204" i="2" s="1"/>
  <c r="I183" i="2"/>
  <c r="L183" i="2"/>
  <c r="P183" i="2" s="1"/>
  <c r="I174" i="2"/>
  <c r="L174" i="2"/>
  <c r="N174" i="2" s="1"/>
  <c r="I192" i="2"/>
  <c r="L192" i="2"/>
  <c r="I132" i="2"/>
  <c r="L132" i="2"/>
  <c r="P132" i="2" s="1"/>
  <c r="I150" i="2"/>
  <c r="L150" i="2"/>
  <c r="P150" i="2" s="1"/>
  <c r="I164" i="2"/>
  <c r="L164" i="2"/>
  <c r="N164" i="2" s="1"/>
  <c r="I148" i="2"/>
  <c r="L148" i="2"/>
  <c r="P148" i="2" s="1"/>
  <c r="I175" i="2"/>
  <c r="L175" i="2"/>
  <c r="P175" i="2" s="1"/>
  <c r="I171" i="2"/>
  <c r="L171" i="2"/>
  <c r="I193" i="2"/>
  <c r="L193" i="2"/>
  <c r="I196" i="2"/>
  <c r="L196" i="2"/>
  <c r="N196" i="2" s="1"/>
  <c r="I143" i="2"/>
  <c r="L143" i="2"/>
  <c r="N143" i="2" s="1"/>
  <c r="I167" i="2"/>
  <c r="L167" i="2"/>
  <c r="P167" i="2" s="1"/>
  <c r="I156" i="2"/>
  <c r="L156" i="2"/>
  <c r="P156" i="2" s="1"/>
  <c r="I146" i="2"/>
  <c r="L146" i="2"/>
  <c r="I131" i="2"/>
  <c r="L131" i="2"/>
  <c r="P131" i="2" s="1"/>
  <c r="I181" i="2"/>
  <c r="L181" i="2"/>
  <c r="N181" i="2" s="1"/>
  <c r="I161" i="2"/>
  <c r="L161" i="2"/>
  <c r="N161" i="2" s="1"/>
  <c r="I186" i="2"/>
  <c r="L186" i="2"/>
  <c r="P186" i="2" s="1"/>
  <c r="I140" i="2"/>
  <c r="L140" i="2"/>
  <c r="P140" i="2" s="1"/>
  <c r="I138" i="2"/>
  <c r="L138" i="2"/>
  <c r="I177" i="2"/>
  <c r="L177" i="2"/>
  <c r="P177" i="2" s="1"/>
  <c r="I159" i="2"/>
  <c r="L159" i="2"/>
  <c r="N159" i="2" s="1"/>
  <c r="I165" i="2"/>
  <c r="L165" i="2"/>
  <c r="N165" i="2" s="1"/>
  <c r="I134" i="2"/>
  <c r="L134" i="2"/>
  <c r="P134" i="2" s="1"/>
  <c r="I145" i="2"/>
  <c r="L145" i="2"/>
  <c r="P145" i="2" s="1"/>
  <c r="I141" i="2"/>
  <c r="L141" i="2"/>
  <c r="N141" i="2" s="1"/>
  <c r="I151" i="2"/>
  <c r="L151" i="2"/>
  <c r="N151" i="2" s="1"/>
  <c r="I144" i="2"/>
  <c r="L144" i="2"/>
  <c r="P144" i="2" s="1"/>
  <c r="I105" i="2"/>
  <c r="L105" i="2"/>
  <c r="N105" i="2" s="1"/>
  <c r="I74" i="2"/>
  <c r="L74" i="2"/>
  <c r="P74" i="2" s="1"/>
  <c r="I77" i="2"/>
  <c r="L77" i="2"/>
  <c r="I46" i="2"/>
  <c r="L46" i="2"/>
  <c r="P46" i="2" s="1"/>
  <c r="I191" i="2"/>
  <c r="L191" i="2"/>
  <c r="P191" i="2" s="1"/>
  <c r="I178" i="2"/>
  <c r="L178" i="2"/>
  <c r="N178" i="2" s="1"/>
  <c r="I154" i="2"/>
  <c r="L154" i="2"/>
  <c r="N154" i="2" s="1"/>
  <c r="I170" i="2"/>
  <c r="L170" i="2"/>
  <c r="P170" i="2" s="1"/>
  <c r="I70" i="2"/>
  <c r="L70" i="2"/>
  <c r="P70" i="2" s="1"/>
  <c r="I53" i="2"/>
  <c r="L53" i="2"/>
  <c r="N53" i="2" s="1"/>
  <c r="I25" i="2"/>
  <c r="L25" i="2"/>
  <c r="P25" i="2" s="1"/>
  <c r="I6" i="2"/>
  <c r="L6" i="2"/>
  <c r="N6" i="2" s="1"/>
  <c r="I47" i="2"/>
  <c r="L47" i="2"/>
  <c r="P47" i="2" s="1"/>
  <c r="I41" i="2"/>
  <c r="L41" i="2"/>
  <c r="I82" i="2"/>
  <c r="L82" i="2"/>
  <c r="P82" i="2" s="1"/>
  <c r="I4" i="2"/>
  <c r="L4" i="2"/>
  <c r="P4" i="2" s="1"/>
  <c r="I90" i="2"/>
  <c r="L90" i="2"/>
  <c r="N90" i="2" s="1"/>
  <c r="I197" i="2"/>
  <c r="L197" i="2"/>
  <c r="N197" i="2" s="1"/>
  <c r="I188" i="2"/>
  <c r="L188" i="2"/>
  <c r="P188" i="2" s="1"/>
  <c r="I203" i="2"/>
  <c r="L203" i="2"/>
  <c r="I205" i="2"/>
  <c r="L205" i="2"/>
  <c r="P205" i="2" s="1"/>
  <c r="I176" i="2"/>
  <c r="L176" i="2"/>
  <c r="P176" i="2" s="1"/>
  <c r="I136" i="2"/>
  <c r="L136" i="2"/>
  <c r="N136" i="2" s="1"/>
  <c r="I162" i="2"/>
  <c r="L162" i="2"/>
  <c r="N162" i="2" s="1"/>
  <c r="I160" i="2"/>
  <c r="L160" i="2"/>
  <c r="P160" i="2" s="1"/>
  <c r="I173" i="2"/>
  <c r="L173" i="2"/>
  <c r="I179" i="2"/>
  <c r="L179" i="2"/>
  <c r="P179" i="2" s="1"/>
  <c r="I125" i="2"/>
  <c r="L125" i="2"/>
  <c r="N125" i="2" s="1"/>
  <c r="I220" i="2"/>
  <c r="L220" i="2"/>
  <c r="N220" i="2" s="1"/>
  <c r="I228" i="2"/>
  <c r="L228" i="2"/>
  <c r="N228" i="2" s="1"/>
  <c r="I231" i="2"/>
  <c r="L231" i="2"/>
  <c r="P231" i="2" s="1"/>
  <c r="I223" i="2"/>
  <c r="L223" i="2"/>
  <c r="I215" i="2"/>
  <c r="L215" i="2"/>
  <c r="P215" i="2" s="1"/>
  <c r="I216" i="2"/>
  <c r="L216" i="2"/>
  <c r="N216" i="2" s="1"/>
  <c r="I234" i="2"/>
  <c r="L234" i="2"/>
  <c r="N234" i="2" s="1"/>
  <c r="I213" i="2"/>
  <c r="L213" i="2"/>
  <c r="N213" i="2" s="1"/>
  <c r="I214" i="2"/>
  <c r="L214" i="2"/>
  <c r="P214" i="2" s="1"/>
  <c r="I232" i="2"/>
  <c r="L232" i="2"/>
  <c r="I235" i="2"/>
  <c r="L235" i="2"/>
  <c r="P235" i="2" s="1"/>
  <c r="I212" i="2"/>
  <c r="L212" i="2"/>
  <c r="P212" i="2" s="1"/>
  <c r="I222" i="2"/>
  <c r="L222" i="2"/>
  <c r="N222" i="2" s="1"/>
  <c r="I227" i="2"/>
  <c r="L227" i="2"/>
  <c r="P227" i="2" s="1"/>
  <c r="I239" i="2"/>
  <c r="L239" i="2"/>
  <c r="I219" i="2"/>
  <c r="L219" i="2"/>
  <c r="P219" i="2" s="1"/>
  <c r="I221" i="2"/>
  <c r="L221" i="2"/>
  <c r="P221" i="2" s="1"/>
  <c r="I218" i="2"/>
  <c r="L218" i="2"/>
  <c r="P218" i="2" s="1"/>
  <c r="I208" i="2"/>
  <c r="L208" i="2"/>
  <c r="N208" i="2" s="1"/>
  <c r="I207" i="2"/>
  <c r="L207" i="2"/>
  <c r="P207" i="2" s="1"/>
  <c r="I236" i="2"/>
  <c r="L236" i="2"/>
  <c r="I217" i="2"/>
  <c r="L217" i="2"/>
  <c r="P217" i="2" s="1"/>
  <c r="I230" i="2"/>
  <c r="L230" i="2"/>
  <c r="N230" i="2" s="1"/>
  <c r="I237" i="2"/>
  <c r="L237" i="2"/>
  <c r="N237" i="2" s="1"/>
  <c r="I210" i="2"/>
  <c r="L210" i="2"/>
  <c r="N210" i="2" s="1"/>
  <c r="I240" i="2"/>
  <c r="L240" i="2"/>
  <c r="P240" i="2" s="1"/>
  <c r="I238" i="2"/>
  <c r="L238" i="2"/>
  <c r="N238" i="2" s="1"/>
  <c r="I226" i="2"/>
  <c r="L226" i="2"/>
  <c r="N226" i="2" s="1"/>
  <c r="I229" i="2"/>
  <c r="L229" i="2"/>
  <c r="N229" i="2" s="1"/>
  <c r="I206" i="2"/>
  <c r="L206" i="2"/>
  <c r="P206" i="2" s="1"/>
  <c r="I224" i="2"/>
  <c r="L224" i="2"/>
  <c r="I211" i="2"/>
  <c r="L211" i="2"/>
  <c r="P211" i="2" s="1"/>
  <c r="I209" i="2"/>
  <c r="L209" i="2"/>
  <c r="N209" i="2" s="1"/>
  <c r="I233" i="2"/>
  <c r="L233" i="2"/>
  <c r="N233" i="2" s="1"/>
  <c r="I225" i="2"/>
  <c r="L225" i="2"/>
  <c r="N225" i="2" s="1"/>
  <c r="I194" i="2"/>
  <c r="L194" i="2"/>
  <c r="P194" i="2" s="1"/>
  <c r="I201" i="2"/>
  <c r="L201" i="2"/>
  <c r="I190" i="2"/>
  <c r="L190" i="2"/>
  <c r="P190" i="2" s="1"/>
  <c r="I184" i="2"/>
  <c r="L184" i="2"/>
  <c r="N184" i="2" s="1"/>
  <c r="I199" i="2"/>
  <c r="L199" i="2"/>
  <c r="P199" i="2" s="1"/>
  <c r="I149" i="2"/>
  <c r="L149" i="2"/>
  <c r="N149" i="2" s="1"/>
  <c r="I135" i="2"/>
  <c r="L135" i="2"/>
  <c r="P135" i="2" s="1"/>
  <c r="I158" i="2"/>
  <c r="L158" i="2"/>
  <c r="I157" i="2"/>
  <c r="L157" i="2"/>
  <c r="P157" i="2" s="1"/>
  <c r="I153" i="2"/>
  <c r="L153" i="2"/>
  <c r="N153" i="2" s="1"/>
  <c r="I168" i="2"/>
  <c r="L168" i="2"/>
  <c r="N168" i="2" s="1"/>
  <c r="I169" i="2"/>
  <c r="L169" i="2"/>
  <c r="N169" i="2" s="1"/>
  <c r="I189" i="2"/>
  <c r="L189" i="2"/>
  <c r="P189" i="2" s="1"/>
  <c r="I137" i="2"/>
  <c r="L137" i="2"/>
  <c r="I198" i="2"/>
  <c r="L198" i="2"/>
  <c r="P198" i="2" s="1"/>
  <c r="I155" i="2"/>
  <c r="L155" i="2"/>
  <c r="N155" i="2" s="1"/>
  <c r="I126" i="2"/>
  <c r="L126" i="2"/>
  <c r="N126" i="2" s="1"/>
  <c r="D241" i="2"/>
  <c r="G241" i="2"/>
  <c r="H241" i="2"/>
  <c r="J241" i="2"/>
  <c r="M241" i="2"/>
  <c r="P5" i="6" l="1"/>
  <c r="N9" i="6"/>
  <c r="R9" i="6" s="1"/>
  <c r="N30" i="6"/>
  <c r="R30" i="6" s="1"/>
  <c r="P25" i="6"/>
  <c r="N26" i="6"/>
  <c r="P16" i="6"/>
  <c r="P28" i="6"/>
  <c r="N18" i="6"/>
  <c r="R18" i="6" s="1"/>
  <c r="N6" i="6"/>
  <c r="P24" i="6"/>
  <c r="N14" i="6"/>
  <c r="R14" i="6" s="1"/>
  <c r="N29" i="6"/>
  <c r="R29" i="6" s="1"/>
  <c r="I34" i="6"/>
  <c r="N13" i="6"/>
  <c r="R13" i="6" s="1"/>
  <c r="N17" i="6"/>
  <c r="R17" i="6" s="1"/>
  <c r="N21" i="6"/>
  <c r="R21" i="6" s="1"/>
  <c r="R28" i="6"/>
  <c r="R24" i="6"/>
  <c r="R16" i="6"/>
  <c r="R4" i="6"/>
  <c r="P4" i="6"/>
  <c r="N7" i="6"/>
  <c r="N19" i="6"/>
  <c r="R19" i="6" s="1"/>
  <c r="N31" i="6"/>
  <c r="N12" i="6"/>
  <c r="R12" i="6" s="1"/>
  <c r="R26" i="6"/>
  <c r="L32" i="6"/>
  <c r="N33" i="6" s="1"/>
  <c r="N10" i="6"/>
  <c r="N22" i="6"/>
  <c r="R22" i="6" s="1"/>
  <c r="N3" i="6"/>
  <c r="N15" i="6"/>
  <c r="R15" i="6" s="1"/>
  <c r="N27" i="6"/>
  <c r="N8" i="6"/>
  <c r="N20" i="6"/>
  <c r="R20" i="6" s="1"/>
  <c r="N11" i="6"/>
  <c r="N23" i="6"/>
  <c r="I115" i="5"/>
  <c r="N133" i="5"/>
  <c r="N217" i="5"/>
  <c r="N208" i="5"/>
  <c r="I106" i="5"/>
  <c r="N172" i="5"/>
  <c r="N5" i="5"/>
  <c r="N220" i="5"/>
  <c r="N181" i="5"/>
  <c r="N124" i="5"/>
  <c r="N166" i="5"/>
  <c r="N202" i="5"/>
  <c r="N151" i="5"/>
  <c r="N187" i="5"/>
  <c r="N223" i="5"/>
  <c r="N142" i="5"/>
  <c r="N157" i="5"/>
  <c r="N193" i="5"/>
  <c r="N178" i="5"/>
  <c r="N214" i="5"/>
  <c r="N163" i="5"/>
  <c r="N199" i="5"/>
  <c r="N184" i="5"/>
  <c r="N169" i="5"/>
  <c r="N205" i="5"/>
  <c r="N139" i="5"/>
  <c r="I226" i="5"/>
  <c r="N154" i="5"/>
  <c r="N190" i="5"/>
  <c r="L224" i="5"/>
  <c r="N225" i="5" s="1"/>
  <c r="N175" i="5"/>
  <c r="N211" i="5"/>
  <c r="N160" i="5"/>
  <c r="N196" i="5"/>
  <c r="P224" i="5"/>
  <c r="N130" i="5"/>
  <c r="N136" i="5"/>
  <c r="N152" i="5"/>
  <c r="N155" i="5"/>
  <c r="N158" i="5"/>
  <c r="N161" i="5"/>
  <c r="N164" i="5"/>
  <c r="N167" i="5"/>
  <c r="N170" i="5"/>
  <c r="N173" i="5"/>
  <c r="N176" i="5"/>
  <c r="N179" i="5"/>
  <c r="N182" i="5"/>
  <c r="N185" i="5"/>
  <c r="N188" i="5"/>
  <c r="N191" i="5"/>
  <c r="N194" i="5"/>
  <c r="N197" i="5"/>
  <c r="N200" i="5"/>
  <c r="N203" i="5"/>
  <c r="N206" i="5"/>
  <c r="N209" i="5"/>
  <c r="N212" i="5"/>
  <c r="N215" i="5"/>
  <c r="N218" i="5"/>
  <c r="N221" i="5"/>
  <c r="N121" i="5"/>
  <c r="N127" i="5"/>
  <c r="I145" i="5"/>
  <c r="I146" i="5"/>
  <c r="N153" i="5"/>
  <c r="N156" i="5"/>
  <c r="N159" i="5"/>
  <c r="N162" i="5"/>
  <c r="N165" i="5"/>
  <c r="N168" i="5"/>
  <c r="N171" i="5"/>
  <c r="N174" i="5"/>
  <c r="N177" i="5"/>
  <c r="N180" i="5"/>
  <c r="N183" i="5"/>
  <c r="N186" i="5"/>
  <c r="N189" i="5"/>
  <c r="N192" i="5"/>
  <c r="N195" i="5"/>
  <c r="N198" i="5"/>
  <c r="N201" i="5"/>
  <c r="N204" i="5"/>
  <c r="N207" i="5"/>
  <c r="N210" i="5"/>
  <c r="N213" i="5"/>
  <c r="N216" i="5"/>
  <c r="N219" i="5"/>
  <c r="N222" i="5"/>
  <c r="L144" i="5"/>
  <c r="N145" i="5" s="1"/>
  <c r="P144" i="5"/>
  <c r="N122" i="5"/>
  <c r="N125" i="5"/>
  <c r="N128" i="5"/>
  <c r="N131" i="5"/>
  <c r="N134" i="5"/>
  <c r="N137" i="5"/>
  <c r="N140" i="5"/>
  <c r="N143" i="5"/>
  <c r="I116" i="5"/>
  <c r="L114" i="5"/>
  <c r="N115" i="5" s="1"/>
  <c r="N123" i="5"/>
  <c r="N126" i="5"/>
  <c r="N129" i="5"/>
  <c r="N132" i="5"/>
  <c r="N135" i="5"/>
  <c r="N138" i="5"/>
  <c r="N141" i="5"/>
  <c r="N112" i="5"/>
  <c r="N20" i="5"/>
  <c r="N55" i="5"/>
  <c r="P112" i="5"/>
  <c r="P114" i="5" s="1"/>
  <c r="N32" i="5"/>
  <c r="P10" i="5"/>
  <c r="N113" i="5"/>
  <c r="N95" i="5"/>
  <c r="N56" i="5"/>
  <c r="N68" i="5"/>
  <c r="N74" i="5"/>
  <c r="N35" i="5"/>
  <c r="N15" i="5"/>
  <c r="P66" i="5"/>
  <c r="P36" i="5"/>
  <c r="N41" i="5"/>
  <c r="N46" i="5"/>
  <c r="N77" i="5"/>
  <c r="P82" i="5"/>
  <c r="N86" i="5"/>
  <c r="P102" i="5"/>
  <c r="P17" i="5"/>
  <c r="N47" i="5"/>
  <c r="P78" i="5"/>
  <c r="N83" i="5"/>
  <c r="P87" i="5"/>
  <c r="P63" i="5"/>
  <c r="P18" i="5"/>
  <c r="N34" i="5"/>
  <c r="P48" i="5"/>
  <c r="P94" i="5"/>
  <c r="I107" i="5"/>
  <c r="P39" i="5"/>
  <c r="P84" i="5"/>
  <c r="P30" i="5"/>
  <c r="N53" i="5"/>
  <c r="P60" i="5"/>
  <c r="N91" i="5"/>
  <c r="N11" i="5"/>
  <c r="N23" i="5"/>
  <c r="N44" i="5"/>
  <c r="N59" i="5"/>
  <c r="N71" i="5"/>
  <c r="P90" i="5"/>
  <c r="P99" i="5"/>
  <c r="P3" i="5"/>
  <c r="P75" i="5"/>
  <c r="P29" i="5"/>
  <c r="N65" i="5"/>
  <c r="P72" i="5"/>
  <c r="N80" i="5"/>
  <c r="N104" i="5"/>
  <c r="N8" i="5"/>
  <c r="N22" i="5"/>
  <c r="P42" i="5"/>
  <c r="N50" i="5"/>
  <c r="P54" i="5"/>
  <c r="N58" i="5"/>
  <c r="N70" i="5"/>
  <c r="N89" i="5"/>
  <c r="N14" i="5"/>
  <c r="N62" i="5"/>
  <c r="N92" i="5"/>
  <c r="P101" i="5"/>
  <c r="P12" i="5"/>
  <c r="N45" i="5"/>
  <c r="L105" i="5"/>
  <c r="N106" i="5" s="1"/>
  <c r="P6" i="5"/>
  <c r="P27" i="5"/>
  <c r="P51" i="5"/>
  <c r="N13" i="5"/>
  <c r="N25" i="5"/>
  <c r="N37" i="5"/>
  <c r="N49" i="5"/>
  <c r="N61" i="5"/>
  <c r="N73" i="5"/>
  <c r="N85" i="5"/>
  <c r="N97" i="5"/>
  <c r="N4" i="5"/>
  <c r="N16" i="5"/>
  <c r="N28" i="5"/>
  <c r="N40" i="5"/>
  <c r="N52" i="5"/>
  <c r="N64" i="5"/>
  <c r="N76" i="5"/>
  <c r="N88" i="5"/>
  <c r="N100" i="5"/>
  <c r="N9" i="5"/>
  <c r="N21" i="5"/>
  <c r="N33" i="5"/>
  <c r="N57" i="5"/>
  <c r="N69" i="5"/>
  <c r="N81" i="5"/>
  <c r="N93" i="5"/>
  <c r="N26" i="5"/>
  <c r="N38" i="5"/>
  <c r="N98" i="5"/>
  <c r="N7" i="5"/>
  <c r="N19" i="5"/>
  <c r="N31" i="5"/>
  <c r="N43" i="5"/>
  <c r="N67" i="5"/>
  <c r="N79" i="5"/>
  <c r="N103" i="5"/>
  <c r="N24" i="5"/>
  <c r="N96" i="5"/>
  <c r="N20" i="3"/>
  <c r="P50" i="3"/>
  <c r="P63" i="3"/>
  <c r="N93" i="3"/>
  <c r="P30" i="3"/>
  <c r="N31" i="3"/>
  <c r="P10" i="3"/>
  <c r="N92" i="3"/>
  <c r="N23" i="3"/>
  <c r="N7" i="3"/>
  <c r="P6" i="3"/>
  <c r="P74" i="3"/>
  <c r="N83" i="3"/>
  <c r="N55" i="3"/>
  <c r="N80" i="3"/>
  <c r="N75" i="3"/>
  <c r="N11" i="3"/>
  <c r="N21" i="3"/>
  <c r="P41" i="3"/>
  <c r="N46" i="3"/>
  <c r="N51" i="3"/>
  <c r="N91" i="3"/>
  <c r="P17" i="3"/>
  <c r="P26" i="3"/>
  <c r="N71" i="3"/>
  <c r="N81" i="3"/>
  <c r="N33" i="3"/>
  <c r="P67" i="3"/>
  <c r="N69" i="3"/>
  <c r="N22" i="3"/>
  <c r="P18" i="3"/>
  <c r="N27" i="3"/>
  <c r="N57" i="3"/>
  <c r="N82" i="3"/>
  <c r="N44" i="3"/>
  <c r="P54" i="3"/>
  <c r="N9" i="3"/>
  <c r="P3" i="3"/>
  <c r="P15" i="3"/>
  <c r="P19" i="3"/>
  <c r="P34" i="3"/>
  <c r="N8" i="3"/>
  <c r="N39" i="3"/>
  <c r="N43" i="3"/>
  <c r="N58" i="3"/>
  <c r="P62" i="3"/>
  <c r="P66" i="3"/>
  <c r="P78" i="3"/>
  <c r="N35" i="3"/>
  <c r="N70" i="3"/>
  <c r="N32" i="3"/>
  <c r="N47" i="3"/>
  <c r="N79" i="3"/>
  <c r="N87" i="3"/>
  <c r="N90" i="3"/>
  <c r="I97" i="3"/>
  <c r="P29" i="3"/>
  <c r="N56" i="3"/>
  <c r="N59" i="3"/>
  <c r="P2" i="3"/>
  <c r="P14" i="3"/>
  <c r="N94" i="3"/>
  <c r="N45" i="3"/>
  <c r="P53" i="3"/>
  <c r="N68" i="3"/>
  <c r="P38" i="3"/>
  <c r="P42" i="3"/>
  <c r="P65" i="3"/>
  <c r="P89" i="3"/>
  <c r="N13" i="3"/>
  <c r="N25" i="3"/>
  <c r="N37" i="3"/>
  <c r="N49" i="3"/>
  <c r="N61" i="3"/>
  <c r="N73" i="3"/>
  <c r="N85" i="3"/>
  <c r="L95" i="3"/>
  <c r="N96" i="3" s="1"/>
  <c r="N4" i="3"/>
  <c r="N16" i="3"/>
  <c r="N28" i="3"/>
  <c r="N40" i="3"/>
  <c r="N52" i="3"/>
  <c r="N64" i="3"/>
  <c r="N76" i="3"/>
  <c r="N88" i="3"/>
  <c r="N86" i="3"/>
  <c r="N12" i="3"/>
  <c r="N24" i="3"/>
  <c r="N36" i="3"/>
  <c r="N48" i="3"/>
  <c r="N60" i="3"/>
  <c r="N72" i="3"/>
  <c r="N84" i="3"/>
  <c r="N5" i="3"/>
  <c r="N77" i="3"/>
  <c r="P169" i="2"/>
  <c r="N176" i="2"/>
  <c r="P229" i="2"/>
  <c r="P233" i="2"/>
  <c r="N40" i="2"/>
  <c r="N231" i="2"/>
  <c r="P90" i="2"/>
  <c r="N150" i="2"/>
  <c r="P78" i="2"/>
  <c r="N135" i="2"/>
  <c r="P23" i="2"/>
  <c r="N91" i="2"/>
  <c r="P28" i="2"/>
  <c r="N148" i="2"/>
  <c r="P174" i="2"/>
  <c r="P89" i="2"/>
  <c r="P149" i="2"/>
  <c r="N54" i="2"/>
  <c r="N117" i="2"/>
  <c r="I242" i="2"/>
  <c r="P226" i="2"/>
  <c r="N56" i="2"/>
  <c r="P228" i="2"/>
  <c r="P110" i="2"/>
  <c r="N157" i="2"/>
  <c r="N221" i="2"/>
  <c r="N212" i="2"/>
  <c r="N46" i="2"/>
  <c r="N186" i="2"/>
  <c r="P200" i="2"/>
  <c r="N119" i="2"/>
  <c r="N24" i="2"/>
  <c r="P155" i="2"/>
  <c r="P159" i="2"/>
  <c r="P57" i="2"/>
  <c r="P15" i="2"/>
  <c r="P168" i="2"/>
  <c r="P209" i="2"/>
  <c r="N240" i="2"/>
  <c r="N4" i="2"/>
  <c r="N25" i="2"/>
  <c r="P98" i="2"/>
  <c r="P220" i="2"/>
  <c r="N160" i="2"/>
  <c r="N36" i="2"/>
  <c r="P141" i="2"/>
  <c r="P196" i="2"/>
  <c r="P164" i="2"/>
  <c r="N115" i="2"/>
  <c r="N96" i="2"/>
  <c r="P33" i="2"/>
  <c r="P12" i="2"/>
  <c r="N14" i="2"/>
  <c r="N227" i="2"/>
  <c r="N82" i="2"/>
  <c r="P53" i="2"/>
  <c r="P113" i="2"/>
  <c r="P20" i="2"/>
  <c r="P153" i="2"/>
  <c r="P238" i="2"/>
  <c r="P162" i="2"/>
  <c r="N202" i="2"/>
  <c r="N43" i="2"/>
  <c r="P50" i="2"/>
  <c r="P59" i="2"/>
  <c r="P125" i="2"/>
  <c r="N191" i="2"/>
  <c r="N144" i="2"/>
  <c r="P124" i="2"/>
  <c r="P133" i="2"/>
  <c r="P225" i="2"/>
  <c r="N214" i="2"/>
  <c r="P197" i="2"/>
  <c r="P61" i="2"/>
  <c r="N72" i="2"/>
  <c r="N199" i="2"/>
  <c r="N156" i="2"/>
  <c r="P114" i="2"/>
  <c r="P9" i="2"/>
  <c r="P79" i="2"/>
  <c r="N34" i="2"/>
  <c r="N217" i="2"/>
  <c r="N218" i="2"/>
  <c r="P234" i="2"/>
  <c r="P105" i="2"/>
  <c r="P151" i="2"/>
  <c r="P165" i="2"/>
  <c r="N140" i="2"/>
  <c r="N131" i="2"/>
  <c r="P143" i="2"/>
  <c r="N175" i="2"/>
  <c r="P204" i="2"/>
  <c r="P108" i="2"/>
  <c r="N60" i="2"/>
  <c r="P66" i="2"/>
  <c r="N83" i="2"/>
  <c r="N97" i="2"/>
  <c r="P17" i="2"/>
  <c r="N16" i="2"/>
  <c r="P71" i="2"/>
  <c r="P184" i="2"/>
  <c r="P210" i="2"/>
  <c r="N235" i="2"/>
  <c r="P136" i="2"/>
  <c r="N188" i="2"/>
  <c r="P118" i="2"/>
  <c r="P152" i="2"/>
  <c r="P73" i="2"/>
  <c r="P87" i="2"/>
  <c r="P19" i="2"/>
  <c r="P52" i="2"/>
  <c r="P222" i="2"/>
  <c r="N179" i="2"/>
  <c r="N170" i="2"/>
  <c r="N130" i="2"/>
  <c r="P104" i="2"/>
  <c r="P30" i="2"/>
  <c r="N69" i="2"/>
  <c r="N101" i="2"/>
  <c r="N206" i="2"/>
  <c r="P237" i="2"/>
  <c r="P216" i="2"/>
  <c r="N128" i="2"/>
  <c r="P122" i="2"/>
  <c r="P180" i="2"/>
  <c r="P39" i="2"/>
  <c r="P93" i="2"/>
  <c r="N207" i="2"/>
  <c r="P154" i="2"/>
  <c r="N142" i="2"/>
  <c r="N64" i="2"/>
  <c r="N51" i="2"/>
  <c r="P7" i="2"/>
  <c r="P95" i="2"/>
  <c r="I243" i="2"/>
  <c r="P45" i="2"/>
  <c r="N166" i="2"/>
  <c r="P111" i="2"/>
  <c r="P129" i="2"/>
  <c r="P116" i="2"/>
  <c r="P147" i="2"/>
  <c r="P5" i="2"/>
  <c r="N13" i="2"/>
  <c r="P55" i="2"/>
  <c r="N84" i="2"/>
  <c r="L241" i="2"/>
  <c r="N242" i="2" s="1"/>
  <c r="P126" i="2"/>
  <c r="N189" i="2"/>
  <c r="P230" i="2"/>
  <c r="P208" i="2"/>
  <c r="N47" i="2"/>
  <c r="P178" i="2"/>
  <c r="P181" i="2"/>
  <c r="P195" i="2"/>
  <c r="N139" i="2"/>
  <c r="P32" i="2"/>
  <c r="P44" i="2"/>
  <c r="P22" i="2"/>
  <c r="P38" i="2"/>
  <c r="N49" i="2"/>
  <c r="P3" i="2"/>
  <c r="N194" i="2"/>
  <c r="P213" i="2"/>
  <c r="N74" i="2"/>
  <c r="N134" i="2"/>
  <c r="N167" i="2"/>
  <c r="N183" i="2"/>
  <c r="P76" i="2"/>
  <c r="P99" i="2"/>
  <c r="N10" i="2"/>
  <c r="N68" i="2"/>
  <c r="N65" i="2"/>
  <c r="P62" i="2"/>
  <c r="N211" i="2"/>
  <c r="P6" i="2"/>
  <c r="N127" i="2"/>
  <c r="P201" i="2"/>
  <c r="N201" i="2"/>
  <c r="P223" i="2"/>
  <c r="N223" i="2"/>
  <c r="N138" i="2"/>
  <c r="P138" i="2"/>
  <c r="P193" i="2"/>
  <c r="N193" i="2"/>
  <c r="N172" i="2"/>
  <c r="P172" i="2"/>
  <c r="N145" i="2"/>
  <c r="P21" i="2"/>
  <c r="N21" i="2"/>
  <c r="P103" i="2"/>
  <c r="N103" i="2"/>
  <c r="P137" i="2"/>
  <c r="N137" i="2"/>
  <c r="P239" i="2"/>
  <c r="N239" i="2"/>
  <c r="P203" i="2"/>
  <c r="N203" i="2"/>
  <c r="N121" i="2"/>
  <c r="P121" i="2"/>
  <c r="P185" i="2"/>
  <c r="N185" i="2"/>
  <c r="N198" i="2"/>
  <c r="P158" i="2"/>
  <c r="N158" i="2"/>
  <c r="N190" i="2"/>
  <c r="P224" i="2"/>
  <c r="N224" i="2"/>
  <c r="P236" i="2"/>
  <c r="N236" i="2"/>
  <c r="N219" i="2"/>
  <c r="P232" i="2"/>
  <c r="N232" i="2"/>
  <c r="N215" i="2"/>
  <c r="P173" i="2"/>
  <c r="N173" i="2"/>
  <c r="N205" i="2"/>
  <c r="P41" i="2"/>
  <c r="N41" i="2"/>
  <c r="N70" i="2"/>
  <c r="P77" i="2"/>
  <c r="N77" i="2"/>
  <c r="P8" i="2"/>
  <c r="N8" i="2"/>
  <c r="P27" i="2"/>
  <c r="N27" i="2"/>
  <c r="P161" i="2"/>
  <c r="N192" i="2"/>
  <c r="P192" i="2"/>
  <c r="P109" i="2"/>
  <c r="N109" i="2"/>
  <c r="P120" i="2"/>
  <c r="N63" i="2"/>
  <c r="P63" i="2"/>
  <c r="P85" i="2"/>
  <c r="N85" i="2"/>
  <c r="N26" i="2"/>
  <c r="P26" i="2"/>
  <c r="N48" i="2"/>
  <c r="P48" i="2"/>
  <c r="N146" i="2"/>
  <c r="P146" i="2"/>
  <c r="N106" i="2"/>
  <c r="P106" i="2"/>
  <c r="N123" i="2"/>
  <c r="P123" i="2"/>
  <c r="N187" i="2"/>
  <c r="P187" i="2"/>
  <c r="N100" i="2"/>
  <c r="P100" i="2"/>
  <c r="N75" i="2"/>
  <c r="P75" i="2"/>
  <c r="N2" i="2"/>
  <c r="P2" i="2"/>
  <c r="N35" i="2"/>
  <c r="P35" i="2"/>
  <c r="N11" i="2"/>
  <c r="P11" i="2"/>
  <c r="N177" i="2"/>
  <c r="N171" i="2"/>
  <c r="P171" i="2"/>
  <c r="N132" i="2"/>
  <c r="N112" i="2"/>
  <c r="P112" i="2"/>
  <c r="N107" i="2"/>
  <c r="N163" i="2"/>
  <c r="P163" i="2"/>
  <c r="N182" i="2"/>
  <c r="N81" i="2"/>
  <c r="P81" i="2"/>
  <c r="N80" i="2"/>
  <c r="N94" i="2"/>
  <c r="P94" i="2"/>
  <c r="N67" i="2"/>
  <c r="N18" i="2"/>
  <c r="P18" i="2"/>
  <c r="N37" i="2"/>
  <c r="N29" i="2"/>
  <c r="P29" i="2"/>
  <c r="N88" i="2"/>
  <c r="N86" i="2"/>
  <c r="P86" i="2"/>
  <c r="N102" i="2"/>
  <c r="N58" i="2"/>
  <c r="P58" i="2"/>
  <c r="N31" i="2"/>
  <c r="P31" i="2"/>
  <c r="Q33" i="6" l="1"/>
  <c r="R6" i="6"/>
  <c r="N34" i="6"/>
  <c r="R32" i="6" s="1"/>
  <c r="P32" i="6"/>
  <c r="R7" i="6"/>
  <c r="R8" i="6"/>
  <c r="R31" i="6"/>
  <c r="R10" i="6"/>
  <c r="R3" i="6"/>
  <c r="R23" i="6"/>
  <c r="R11" i="6"/>
  <c r="R27" i="6"/>
  <c r="Q225" i="5"/>
  <c r="N226" i="5"/>
  <c r="R224" i="5" s="1"/>
  <c r="N116" i="5"/>
  <c r="R114" i="5" s="1"/>
  <c r="N146" i="5"/>
  <c r="R144" i="5" s="1"/>
  <c r="Q145" i="5"/>
  <c r="Q115" i="5"/>
  <c r="N107" i="5"/>
  <c r="R105" i="5" s="1"/>
  <c r="P105" i="5"/>
  <c r="Q106" i="5"/>
  <c r="P95" i="3"/>
  <c r="N97" i="3"/>
  <c r="R95" i="3" s="1"/>
  <c r="Q96" i="3"/>
  <c r="Q242" i="2"/>
  <c r="P241" i="2"/>
  <c r="N243" i="2"/>
  <c r="R92" i="2" l="1"/>
  <c r="R23" i="2"/>
  <c r="R3" i="2"/>
  <c r="R20" i="2"/>
  <c r="R38" i="2"/>
  <c r="R52" i="2"/>
  <c r="R55" i="2"/>
  <c r="R19" i="2"/>
  <c r="R79" i="2"/>
  <c r="R66" i="2"/>
  <c r="R33" i="2"/>
  <c r="R57" i="2"/>
  <c r="R9" i="2"/>
  <c r="R180" i="2"/>
  <c r="R133" i="2"/>
  <c r="R202" i="2"/>
  <c r="R113" i="2"/>
  <c r="R122" i="2"/>
  <c r="R110" i="2"/>
  <c r="R200" i="2"/>
  <c r="R150" i="2"/>
  <c r="R196" i="2"/>
  <c r="R181" i="2"/>
  <c r="R159" i="2"/>
  <c r="R103" i="2"/>
  <c r="R34" i="2"/>
  <c r="R102" i="2"/>
  <c r="R27" i="2"/>
  <c r="R97" i="2"/>
  <c r="R88" i="2"/>
  <c r="R8" i="2"/>
  <c r="R51" i="2"/>
  <c r="R37" i="2"/>
  <c r="R21" i="2"/>
  <c r="R65" i="2"/>
  <c r="R67" i="2"/>
  <c r="R85" i="2"/>
  <c r="R96" i="2"/>
  <c r="R80" i="2"/>
  <c r="R139" i="2"/>
  <c r="R182" i="2"/>
  <c r="R185" i="2"/>
  <c r="R130" i="2"/>
  <c r="R107" i="2"/>
  <c r="R109" i="2"/>
  <c r="R166" i="2"/>
  <c r="R132" i="2"/>
  <c r="R193" i="2"/>
  <c r="R131" i="2"/>
  <c r="R177" i="2"/>
  <c r="R45" i="2"/>
  <c r="R71" i="2"/>
  <c r="R24" i="2"/>
  <c r="R16" i="2"/>
  <c r="R40" i="2"/>
  <c r="R28" i="2"/>
  <c r="R93" i="2"/>
  <c r="R61" i="2"/>
  <c r="R59" i="2"/>
  <c r="R99" i="2"/>
  <c r="R12" i="2"/>
  <c r="R22" i="2"/>
  <c r="R56" i="2"/>
  <c r="R44" i="2"/>
  <c r="R87" i="2"/>
  <c r="R5" i="2"/>
  <c r="R73" i="2"/>
  <c r="R147" i="2"/>
  <c r="R152" i="2"/>
  <c r="R116" i="2"/>
  <c r="R114" i="2"/>
  <c r="R124" i="2"/>
  <c r="R108" i="2"/>
  <c r="R174" i="2"/>
  <c r="R175" i="2"/>
  <c r="R156" i="2"/>
  <c r="R140" i="2"/>
  <c r="R145" i="2"/>
  <c r="R68" i="2"/>
  <c r="R11" i="2"/>
  <c r="R35" i="2"/>
  <c r="R2" i="2"/>
  <c r="R75" i="2"/>
  <c r="R100" i="2"/>
  <c r="R187" i="2"/>
  <c r="R123" i="2"/>
  <c r="R106" i="2"/>
  <c r="R146" i="2"/>
  <c r="R46" i="2"/>
  <c r="R70" i="2"/>
  <c r="R82" i="2"/>
  <c r="R205" i="2"/>
  <c r="R179" i="2"/>
  <c r="R215" i="2"/>
  <c r="R235" i="2"/>
  <c r="R219" i="2"/>
  <c r="R217" i="2"/>
  <c r="R211" i="2"/>
  <c r="R190" i="2"/>
  <c r="R157" i="2"/>
  <c r="R198" i="2"/>
  <c r="R241" i="2"/>
  <c r="R54" i="2"/>
  <c r="R78" i="2"/>
  <c r="R101" i="2"/>
  <c r="R98" i="2"/>
  <c r="R42" i="2"/>
  <c r="R72" i="2"/>
  <c r="R17" i="2"/>
  <c r="R49" i="2"/>
  <c r="R7" i="2"/>
  <c r="R91" i="2"/>
  <c r="R62" i="2"/>
  <c r="R36" i="2"/>
  <c r="R15" i="2"/>
  <c r="R43" i="2"/>
  <c r="R142" i="2"/>
  <c r="R104" i="2"/>
  <c r="R119" i="2"/>
  <c r="R111" i="2"/>
  <c r="R148" i="2"/>
  <c r="R143" i="2"/>
  <c r="R134" i="2"/>
  <c r="R77" i="2"/>
  <c r="R41" i="2"/>
  <c r="R203" i="2"/>
  <c r="R173" i="2"/>
  <c r="R223" i="2"/>
  <c r="R232" i="2"/>
  <c r="R239" i="2"/>
  <c r="R236" i="2"/>
  <c r="R224" i="2"/>
  <c r="R201" i="2"/>
  <c r="R158" i="2"/>
  <c r="R137" i="2"/>
  <c r="R227" i="2"/>
  <c r="R207" i="2"/>
  <c r="R240" i="2"/>
  <c r="R206" i="2"/>
  <c r="R194" i="2"/>
  <c r="R135" i="2"/>
  <c r="R189" i="2"/>
  <c r="R39" i="2"/>
  <c r="R83" i="2"/>
  <c r="R58" i="2"/>
  <c r="R86" i="2"/>
  <c r="R29" i="2"/>
  <c r="R18" i="2"/>
  <c r="R94" i="2"/>
  <c r="R81" i="2"/>
  <c r="R163" i="2"/>
  <c r="R112" i="2"/>
  <c r="R171" i="2"/>
  <c r="R74" i="2"/>
  <c r="R170" i="2"/>
  <c r="R47" i="2"/>
  <c r="R188" i="2"/>
  <c r="R160" i="2"/>
  <c r="R231" i="2"/>
  <c r="R214" i="2"/>
  <c r="R84" i="2"/>
  <c r="R14" i="2"/>
  <c r="R10" i="2"/>
  <c r="R95" i="2"/>
  <c r="R69" i="2"/>
  <c r="R89" i="2"/>
  <c r="R13" i="2"/>
  <c r="R50" i="2"/>
  <c r="R60" i="2"/>
  <c r="R32" i="2"/>
  <c r="R120" i="2"/>
  <c r="R127" i="2"/>
  <c r="R129" i="2"/>
  <c r="R128" i="2"/>
  <c r="R204" i="2"/>
  <c r="R167" i="2"/>
  <c r="R161" i="2"/>
  <c r="R191" i="2"/>
  <c r="R53" i="2"/>
  <c r="R4" i="2"/>
  <c r="R176" i="2"/>
  <c r="R125" i="2"/>
  <c r="R216" i="2"/>
  <c r="R221" i="2"/>
  <c r="R230" i="2"/>
  <c r="R238" i="2"/>
  <c r="R209" i="2"/>
  <c r="R184" i="2"/>
  <c r="R153" i="2"/>
  <c r="R155" i="2"/>
  <c r="R64" i="2"/>
  <c r="R183" i="2"/>
  <c r="R151" i="2"/>
  <c r="R30" i="2"/>
  <c r="R172" i="2"/>
  <c r="R197" i="2"/>
  <c r="R26" i="2"/>
  <c r="R76" i="2"/>
  <c r="R63" i="2"/>
  <c r="R118" i="2"/>
  <c r="R192" i="2"/>
  <c r="R178" i="2"/>
  <c r="R90" i="2"/>
  <c r="R220" i="2"/>
  <c r="R212" i="2"/>
  <c r="R237" i="2"/>
  <c r="R233" i="2"/>
  <c r="R168" i="2"/>
  <c r="R117" i="2"/>
  <c r="R105" i="2"/>
  <c r="R6" i="2"/>
  <c r="R162" i="2"/>
  <c r="R213" i="2"/>
  <c r="R208" i="2"/>
  <c r="R234" i="2"/>
  <c r="R199" i="2"/>
  <c r="R210" i="2"/>
  <c r="R141" i="2"/>
  <c r="R229" i="2"/>
  <c r="R149" i="2"/>
  <c r="R136" i="2"/>
  <c r="R226" i="2"/>
  <c r="R154" i="2"/>
  <c r="R169" i="2"/>
  <c r="R48" i="2"/>
  <c r="R31" i="2"/>
  <c r="R195" i="2"/>
  <c r="R121" i="2"/>
  <c r="R165" i="2"/>
  <c r="R115" i="2"/>
  <c r="R186" i="2"/>
  <c r="R144" i="2"/>
  <c r="R25" i="2"/>
  <c r="R218" i="2"/>
  <c r="R126" i="2"/>
  <c r="R164" i="2"/>
  <c r="R138" i="2"/>
  <c r="R228" i="2"/>
  <c r="R222" i="2"/>
  <c r="R225" i="2"/>
</calcChain>
</file>

<file path=xl/sharedStrings.xml><?xml version="1.0" encoding="utf-8"?>
<sst xmlns="http://schemas.openxmlformats.org/spreadsheetml/2006/main" count="4167" uniqueCount="525">
  <si>
    <t>Parcel Number</t>
  </si>
  <si>
    <t>Street Address</t>
  </si>
  <si>
    <t>Sale Date</t>
  </si>
  <si>
    <t>Sale Price</t>
  </si>
  <si>
    <t>Instr.</t>
  </si>
  <si>
    <t>Terms of Sale</t>
  </si>
  <si>
    <t>Adj. Sale $</t>
  </si>
  <si>
    <t>Cur. Asmnt.</t>
  </si>
  <si>
    <t>Asd/Adj. Sale</t>
  </si>
  <si>
    <t>Cur. Appraisal</t>
  </si>
  <si>
    <t>Land + Yard</t>
  </si>
  <si>
    <t>Bldg. Residual</t>
  </si>
  <si>
    <t>Cost Man. $</t>
  </si>
  <si>
    <t>E.C.F.</t>
  </si>
  <si>
    <t>Floor Area</t>
  </si>
  <si>
    <t>$/Sq.Ft.</t>
  </si>
  <si>
    <t>ECF Area</t>
  </si>
  <si>
    <t>Dev. by Mean (%)</t>
  </si>
  <si>
    <t>Building Style</t>
  </si>
  <si>
    <t>Use Code</t>
  </si>
  <si>
    <t>Land Value</t>
  </si>
  <si>
    <t>Other Parcels in Sale</t>
  </si>
  <si>
    <t>Land Table</t>
  </si>
  <si>
    <t>Property Class</t>
  </si>
  <si>
    <t>Building Depr.</t>
  </si>
  <si>
    <t>080-001-100-050-00</t>
  </si>
  <si>
    <t>7800 WILLIAMS RD</t>
  </si>
  <si>
    <t>WD</t>
  </si>
  <si>
    <t>03-ARM'S LENGTH</t>
  </si>
  <si>
    <t>RUR1</t>
  </si>
  <si>
    <t>1 STY</t>
  </si>
  <si>
    <t>RURAL RES</t>
  </si>
  <si>
    <t>080-002-200-057-00</t>
  </si>
  <si>
    <t>7991 WILLIAMS RD</t>
  </si>
  <si>
    <t>080-002-200-230-00</t>
  </si>
  <si>
    <t>7537 WILLIAMS RD</t>
  </si>
  <si>
    <t>080-002-300-085-00</t>
  </si>
  <si>
    <t>7350 CREYTS RD</t>
  </si>
  <si>
    <t>19-MULTI PARCEL ARM'S LENGTH</t>
  </si>
  <si>
    <t>080-050-501-030-00</t>
  </si>
  <si>
    <t>080-002-300-125-00</t>
  </si>
  <si>
    <t>7086 DOVE</t>
  </si>
  <si>
    <t>RURAL RES WATER</t>
  </si>
  <si>
    <t>080-002-400-140-00</t>
  </si>
  <si>
    <t>7237 WILLIAMS RD</t>
  </si>
  <si>
    <t>1 1/2 STY</t>
  </si>
  <si>
    <t>080-003-400-022-02</t>
  </si>
  <si>
    <t>7405 CREYTS RD</t>
  </si>
  <si>
    <t>080-004-300-070-00</t>
  </si>
  <si>
    <t>8129 BILLWOOD HWY</t>
  </si>
  <si>
    <t>080-005-100-006-00</t>
  </si>
  <si>
    <t>7894 NIXON RD</t>
  </si>
  <si>
    <t>080-006-200-055-00</t>
  </si>
  <si>
    <t>6900 DAVIS HWY</t>
  </si>
  <si>
    <t>080-006-200-056-00</t>
  </si>
  <si>
    <t>6790 DAVIS HWY</t>
  </si>
  <si>
    <t>080-006-200-140-00</t>
  </si>
  <si>
    <t>7559 NIXON</t>
  </si>
  <si>
    <t>2 STY</t>
  </si>
  <si>
    <t>080-007-100-001-00</t>
  </si>
  <si>
    <t>6010 BILLWOOD HWY</t>
  </si>
  <si>
    <t>080-007-100-005-00</t>
  </si>
  <si>
    <t>080-007-200-055-00</t>
  </si>
  <si>
    <t>6772 BILLWOOD HWY</t>
  </si>
  <si>
    <t>080-009-205-061-00</t>
  </si>
  <si>
    <t>6503 NEWS RD</t>
  </si>
  <si>
    <t>CD</t>
  </si>
  <si>
    <t>080-010-300-015-00</t>
  </si>
  <si>
    <t>6388 N CANAL RD</t>
  </si>
  <si>
    <t>080-010-300-081-00</t>
  </si>
  <si>
    <t>9409 WALNUT HWY</t>
  </si>
  <si>
    <t>1 1/4 STY</t>
  </si>
  <si>
    <t>080-010-400-180-00</t>
  </si>
  <si>
    <t>6070 VALLEY TRL</t>
  </si>
  <si>
    <t>080-010-400-185-00</t>
  </si>
  <si>
    <t>6038 VALLEY</t>
  </si>
  <si>
    <t>080-011-200-020-00</t>
  </si>
  <si>
    <t>10772 HART HWY</t>
  </si>
  <si>
    <t>080-011-200-153-00</t>
  </si>
  <si>
    <t>6559 WILLIAMS RD</t>
  </si>
  <si>
    <t>080-012-100-011-00</t>
  </si>
  <si>
    <t>6958 WILLIAMS RD</t>
  </si>
  <si>
    <t>080-012-300-021-00</t>
  </si>
  <si>
    <t>11090 BISHOP HWY</t>
  </si>
  <si>
    <t>080-012-400-060-00</t>
  </si>
  <si>
    <t>11918 BISHOP HWY</t>
  </si>
  <si>
    <t>080-014-300-175-00</t>
  </si>
  <si>
    <t>10195 HOLT HWY</t>
  </si>
  <si>
    <t>080-014-400-020-02</t>
  </si>
  <si>
    <t>10984 DIMONDALE HWY</t>
  </si>
  <si>
    <t>1 3/4 STY</t>
  </si>
  <si>
    <t>080-015-100-070-00</t>
  </si>
  <si>
    <t>9151 WINDSOR HWY</t>
  </si>
  <si>
    <t>080-015-300-085-00</t>
  </si>
  <si>
    <t>9217 BRIDGE HWY</t>
  </si>
  <si>
    <t>080-016-200-025-00</t>
  </si>
  <si>
    <t>8613 WINDSOR HWY</t>
  </si>
  <si>
    <t>080-016-200-125-00</t>
  </si>
  <si>
    <t>8924 SENEY DR</t>
  </si>
  <si>
    <t>080-016-200-140-00</t>
  </si>
  <si>
    <t>5581 N CANAL RD</t>
  </si>
  <si>
    <t>080-016-400-180-01</t>
  </si>
  <si>
    <t>5179 N CANAL RD</t>
  </si>
  <si>
    <t>080-017-100-105-00</t>
  </si>
  <si>
    <t>5932 CHUBBY DR</t>
  </si>
  <si>
    <t>080-017-200-011-00</t>
  </si>
  <si>
    <t>5897 LANSING RD</t>
  </si>
  <si>
    <t>080-017-400-085-00</t>
  </si>
  <si>
    <t>5106 N GUNNELL RD</t>
  </si>
  <si>
    <t>080-017-400-086-00</t>
  </si>
  <si>
    <t>5128 N GUNNELL RD</t>
  </si>
  <si>
    <t>080-018-100-001-00</t>
  </si>
  <si>
    <t>6032 PINCH HWY</t>
  </si>
  <si>
    <t>080-018-100-007-00, 080-018-100-005-00</t>
  </si>
  <si>
    <t>080-018-100-047-00</t>
  </si>
  <si>
    <t>6354 PINCH HWY</t>
  </si>
  <si>
    <t>080-018-100-091-00</t>
  </si>
  <si>
    <t>6265 WINDSOR HWY</t>
  </si>
  <si>
    <t>080-018-200-003-02</t>
  </si>
  <si>
    <t>6640 PINCH HWY</t>
  </si>
  <si>
    <t>080-018-300-056-01</t>
  </si>
  <si>
    <t>6150 WINDSOR HWY</t>
  </si>
  <si>
    <t>080-018-400-301-00</t>
  </si>
  <si>
    <t>5027 NIXON RD</t>
  </si>
  <si>
    <t>080-020-100-021-00</t>
  </si>
  <si>
    <t>4910 NIXON RD</t>
  </si>
  <si>
    <t>080-020-100-120-01</t>
  </si>
  <si>
    <t>4827 N GUNNELL</t>
  </si>
  <si>
    <t>080-020-200-040-00</t>
  </si>
  <si>
    <t>4770 N GUNNELL RD</t>
  </si>
  <si>
    <t>080-021-300-110-00</t>
  </si>
  <si>
    <t>4066 N GUNNELL RD</t>
  </si>
  <si>
    <t>080-022-300-160-00</t>
  </si>
  <si>
    <t>9465 E VERMONTVILLE HWY</t>
  </si>
  <si>
    <t>080-022-400-076-00</t>
  </si>
  <si>
    <t>9895 E VERMONTVILLE HWY</t>
  </si>
  <si>
    <t>080-023-100-080-00</t>
  </si>
  <si>
    <t>4558 N SMITH RD</t>
  </si>
  <si>
    <t>080-023-200-004-00</t>
  </si>
  <si>
    <t>4853 KNAPP ST</t>
  </si>
  <si>
    <t>080-023-300-003-00</t>
  </si>
  <si>
    <t>4348 N SMITH RD</t>
  </si>
  <si>
    <t>080-023-400-018-00</t>
  </si>
  <si>
    <t>10755 RIVERSIDE DR</t>
  </si>
  <si>
    <t>080-023-400-076-00</t>
  </si>
  <si>
    <t>10868 RIVERSIDE DR</t>
  </si>
  <si>
    <t>080-024-100-050-00</t>
  </si>
  <si>
    <t>11480 HOLT HWY</t>
  </si>
  <si>
    <t>080-024-200-092-00</t>
  </si>
  <si>
    <t>1751 N WAVERLY RD</t>
  </si>
  <si>
    <t>080-024-300-025-00</t>
  </si>
  <si>
    <t>4327 BAILEY RD</t>
  </si>
  <si>
    <t>080-024-400-070-00</t>
  </si>
  <si>
    <t>11530 JARVIS HWY</t>
  </si>
  <si>
    <t>080-024-400-076-00</t>
  </si>
  <si>
    <t>11580 JARVIS HWY</t>
  </si>
  <si>
    <t>080-024-400-089-00</t>
  </si>
  <si>
    <t>11744 JARVIS HWY</t>
  </si>
  <si>
    <t>080-025-300-047-00</t>
  </si>
  <si>
    <t>11442 RANSOM HWY</t>
  </si>
  <si>
    <t>080-025-300-090-00</t>
  </si>
  <si>
    <t>3378 N MICHIGAN RD</t>
  </si>
  <si>
    <t>080-025-400-019-00</t>
  </si>
  <si>
    <t>11614 RANSOM HWY</t>
  </si>
  <si>
    <t>080-025-400-035-00</t>
  </si>
  <si>
    <t>11810 RANSOM HWY</t>
  </si>
  <si>
    <t>080-025-400-044-00</t>
  </si>
  <si>
    <t>11976 RANSOM HWY</t>
  </si>
  <si>
    <t>080-026-100-040-00</t>
  </si>
  <si>
    <t>10420 E VERMONTVILLE HWY</t>
  </si>
  <si>
    <t>080-027-100-161-00</t>
  </si>
  <si>
    <t>9388 E VERMONTVILLE HWY</t>
  </si>
  <si>
    <t>080-027-200-020-00</t>
  </si>
  <si>
    <t>9614 E VERMONTVILLE HWY</t>
  </si>
  <si>
    <t>080-027-200-096-00</t>
  </si>
  <si>
    <t>9804 E VERMONTVILLE HWY</t>
  </si>
  <si>
    <t>080-028-100-036-00</t>
  </si>
  <si>
    <t>8240 E VERMONTVILLE HWY</t>
  </si>
  <si>
    <t>080-029-100-071-00</t>
  </si>
  <si>
    <t>7185 FHANER HWY</t>
  </si>
  <si>
    <t>080-029-100-150-02</t>
  </si>
  <si>
    <t>7120 E VERMONTVILLE HWY</t>
  </si>
  <si>
    <t>080-029-300-110-00</t>
  </si>
  <si>
    <t>7349 ROSSMAN HWY</t>
  </si>
  <si>
    <t>080-029-400-080-00</t>
  </si>
  <si>
    <t>7777 ROSSMAN HWY</t>
  </si>
  <si>
    <t>080-030-100-020-00</t>
  </si>
  <si>
    <t>6232 E VERMONTVILLE</t>
  </si>
  <si>
    <t>080-030-200-030-00</t>
  </si>
  <si>
    <t>3760 NIXON RD</t>
  </si>
  <si>
    <t>080-030-300-040-00</t>
  </si>
  <si>
    <t>3116 N ROYSTON RD</t>
  </si>
  <si>
    <t>BI-LEVEL</t>
  </si>
  <si>
    <t>080-030-400-035-00</t>
  </si>
  <si>
    <t>3420 NIXON RD</t>
  </si>
  <si>
    <t>080-030-400-050-00</t>
  </si>
  <si>
    <t>3236 NIXON RD</t>
  </si>
  <si>
    <t>080-031-200-060-00</t>
  </si>
  <si>
    <t>2822 PRAY RD</t>
  </si>
  <si>
    <t>080-031-300-100-00</t>
  </si>
  <si>
    <t>2027 PRAY RD</t>
  </si>
  <si>
    <t>080-031-400-052-00</t>
  </si>
  <si>
    <t>2146 PRAY RD</t>
  </si>
  <si>
    <t>080-032-100-001-00</t>
  </si>
  <si>
    <t>7042 ROSSMAN HWY</t>
  </si>
  <si>
    <t>080-033-100-021-00</t>
  </si>
  <si>
    <t>8160 ROSSMAN HWY</t>
  </si>
  <si>
    <t>080-033-100-100-00</t>
  </si>
  <si>
    <t>2678 N GUNNELL RD</t>
  </si>
  <si>
    <t>080-033-100-125-00</t>
  </si>
  <si>
    <t>8109 STUB HWY</t>
  </si>
  <si>
    <t>080-033-200-060-00</t>
  </si>
  <si>
    <t>8912 ROSSMAN HWY</t>
  </si>
  <si>
    <t>080-034-400-047-00</t>
  </si>
  <si>
    <t>2375 N SMITH RD</t>
  </si>
  <si>
    <t>080-036-300-119-00</t>
  </si>
  <si>
    <t>11239 WILBUR HWY</t>
  </si>
  <si>
    <t>080-042-000-001-00</t>
  </si>
  <si>
    <t>9925 BROOKS RIVER DR</t>
  </si>
  <si>
    <t>SUB3</t>
  </si>
  <si>
    <t>081-010-400-136-03, 081-010-400-136-04</t>
  </si>
  <si>
    <t>SUBDIVISION- MODERN</t>
  </si>
  <si>
    <t>080-042-000-002-00</t>
  </si>
  <si>
    <t>9909 BROOKS RIVER DR</t>
  </si>
  <si>
    <t>080-042-000-015-00</t>
  </si>
  <si>
    <t>6067 LIMESTONE LN</t>
  </si>
  <si>
    <t>080-043-500-981-00</t>
  </si>
  <si>
    <t>4136 BRIDGEPORT DR</t>
  </si>
  <si>
    <t>SUB2</t>
  </si>
  <si>
    <t>PRE-MODERN SUB</t>
  </si>
  <si>
    <t>080-043-501-100-00</t>
  </si>
  <si>
    <t>4119 BRIDGEPORT DR</t>
  </si>
  <si>
    <t>080-045-000-020-00</t>
  </si>
  <si>
    <t>5157 MIRAGE CIR</t>
  </si>
  <si>
    <t>080-045-000-040-00</t>
  </si>
  <si>
    <t>10053 DEBLIND CIR</t>
  </si>
  <si>
    <t>080-045-000-090-00</t>
  </si>
  <si>
    <t>10108 DEBLIND CIR</t>
  </si>
  <si>
    <t>080-045-000-130-00</t>
  </si>
  <si>
    <t>5142 MIRAGE CIR</t>
  </si>
  <si>
    <t>080-045-000-150-00</t>
  </si>
  <si>
    <t>5205 MIRAGE CIR</t>
  </si>
  <si>
    <t>080-045-000-250-00</t>
  </si>
  <si>
    <t>5365 MIRAGE CIR</t>
  </si>
  <si>
    <t>080-045-000-260-00</t>
  </si>
  <si>
    <t>5383 MIRAGE CIR</t>
  </si>
  <si>
    <t>080-045-000-350-00</t>
  </si>
  <si>
    <t>10083 ROBLYN CIR</t>
  </si>
  <si>
    <t>080-045-000-380-00</t>
  </si>
  <si>
    <t>10114 ROBLYN CIR</t>
  </si>
  <si>
    <t>080-047-600-040-00</t>
  </si>
  <si>
    <t>189 FAWNCREEK</t>
  </si>
  <si>
    <t>SUB1</t>
  </si>
  <si>
    <t>RURAL SUB</t>
  </si>
  <si>
    <t>080-048-600-060-00</t>
  </si>
  <si>
    <t>11800 HOLT HWY</t>
  </si>
  <si>
    <t>080-050-000-080-00</t>
  </si>
  <si>
    <t>4933 KNAPP ST</t>
  </si>
  <si>
    <t>080-050-000-100-00</t>
  </si>
  <si>
    <t>4897 KNAPP ST</t>
  </si>
  <si>
    <t>080-050-000-140-00</t>
  </si>
  <si>
    <t>4920 KNAPP</t>
  </si>
  <si>
    <t>080-050-000-160-00</t>
  </si>
  <si>
    <t>4937 HUDSON ST</t>
  </si>
  <si>
    <t>080-050-500-010-00</t>
  </si>
  <si>
    <t>10014 BURGUNDY BLVD</t>
  </si>
  <si>
    <t>080-050-500-190-00</t>
  </si>
  <si>
    <t>10189 BARON BLVD</t>
  </si>
  <si>
    <t>080-050-500-370-00</t>
  </si>
  <si>
    <t>10209 BURGUNDY BLVD</t>
  </si>
  <si>
    <t>080-050-500-401-00</t>
  </si>
  <si>
    <t>10159 BURGUNDY BLVD</t>
  </si>
  <si>
    <t>080-050-500-410-00</t>
  </si>
  <si>
    <t>10143 BURGUNDY BLVD</t>
  </si>
  <si>
    <t>080-050-500-450-00</t>
  </si>
  <si>
    <t>7305 DUPRE AVE</t>
  </si>
  <si>
    <t>080-050-500-470-00</t>
  </si>
  <si>
    <t>10015 BURGUNDY BLVD</t>
  </si>
  <si>
    <t>080-050-500-480-00</t>
  </si>
  <si>
    <t>10088 LAFAYETTE LN</t>
  </si>
  <si>
    <t>080-050-500-520-00</t>
  </si>
  <si>
    <t>10156 LAFAYETTE LN</t>
  </si>
  <si>
    <t>080-050-500-590-00</t>
  </si>
  <si>
    <t>10270 LAFAYETTE LN</t>
  </si>
  <si>
    <t>080-050-500-610-00</t>
  </si>
  <si>
    <t>10300 LAFAYETTE LN</t>
  </si>
  <si>
    <t>080-050-500-630-00</t>
  </si>
  <si>
    <t>10320 LAFAYETTE LN</t>
  </si>
  <si>
    <t>080-050-500-750-00</t>
  </si>
  <si>
    <t>10335 LAFAYETTE LN</t>
  </si>
  <si>
    <t>080-050-500-920-00</t>
  </si>
  <si>
    <t>10207 LAFAYETTE LN</t>
  </si>
  <si>
    <t>080-050-500-970-00</t>
  </si>
  <si>
    <t>10125 LAFAYETTE</t>
  </si>
  <si>
    <t>080-051-800-040-00</t>
  </si>
  <si>
    <t>6764 E GALWAY CIR</t>
  </si>
  <si>
    <t>SUBDIVISION- MODERN WATER</t>
  </si>
  <si>
    <t>080-051-800-060-00</t>
  </si>
  <si>
    <t>6724 E GALWAY CIR</t>
  </si>
  <si>
    <t>080-051-800-370-00</t>
  </si>
  <si>
    <t>6608 ABERDEEN DR</t>
  </si>
  <si>
    <t>080-051-800-440-01</t>
  </si>
  <si>
    <t>6720 ABERDEEN DR</t>
  </si>
  <si>
    <t>080-051-800-630-00</t>
  </si>
  <si>
    <t>6679 E GALWAY CIR</t>
  </si>
  <si>
    <t>080-052-000-010-00</t>
  </si>
  <si>
    <t>6791 W GALWAY CIR</t>
  </si>
  <si>
    <t>080-052-600-006-00</t>
  </si>
  <si>
    <t>6939 W GALWAY CIR</t>
  </si>
  <si>
    <t>080-055-000-040-00</t>
  </si>
  <si>
    <t>8923 JACARANDA DR</t>
  </si>
  <si>
    <t>080-055-000-270-00</t>
  </si>
  <si>
    <t>8644 JACARANDA DR</t>
  </si>
  <si>
    <t>080-055-000-350-00</t>
  </si>
  <si>
    <t>8796 JACARANDA DR</t>
  </si>
  <si>
    <t>080-055-000-500-00</t>
  </si>
  <si>
    <t>6374 MACADAM WAY</t>
  </si>
  <si>
    <t>080-055-000-510-00</t>
  </si>
  <si>
    <t>6360 MACADAM WAY</t>
  </si>
  <si>
    <t>080-055-000-620-00</t>
  </si>
  <si>
    <t>8890 MATTRADA DR</t>
  </si>
  <si>
    <t>080-055-000-670-00</t>
  </si>
  <si>
    <t>8792 MATTRADA DR</t>
  </si>
  <si>
    <t>080-055-000-770-00</t>
  </si>
  <si>
    <t>8803 JUSTONIAN WAY</t>
  </si>
  <si>
    <t>080-055-000-880-00</t>
  </si>
  <si>
    <t>6373 MACADAM WAY</t>
  </si>
  <si>
    <t>080-055-000-890-00</t>
  </si>
  <si>
    <t>6357 MACADAM WAY</t>
  </si>
  <si>
    <t>080-055-000-950-00</t>
  </si>
  <si>
    <t>8889 MATTRADA DR</t>
  </si>
  <si>
    <t>080-055-000-980-00</t>
  </si>
  <si>
    <t>6348 ELLISTONE CIR</t>
  </si>
  <si>
    <t>080-055-001-000-00</t>
  </si>
  <si>
    <t>6341 ELLISTONE CIR</t>
  </si>
  <si>
    <t>080-055-001-030-00</t>
  </si>
  <si>
    <t>8839 MATTRADA DR</t>
  </si>
  <si>
    <t>080-055-001-040-00</t>
  </si>
  <si>
    <t>8827 MATTRADA</t>
  </si>
  <si>
    <t>080-055-001-130-00</t>
  </si>
  <si>
    <t>8900 JUSTONIAN WAY</t>
  </si>
  <si>
    <t>080-055-001-190-00</t>
  </si>
  <si>
    <t>8526 JACARANDA DR</t>
  </si>
  <si>
    <t>080-055-001-310-00</t>
  </si>
  <si>
    <t>6247 BARBADOS WAY</t>
  </si>
  <si>
    <t>080-055-001-390-00</t>
  </si>
  <si>
    <t>6254 BARBADOS WAY</t>
  </si>
  <si>
    <t>080-055-001-500-00</t>
  </si>
  <si>
    <t>8740 ADKRIS DR</t>
  </si>
  <si>
    <t>080-056-000-003-00</t>
  </si>
  <si>
    <t>8686 IRONSTONE DR</t>
  </si>
  <si>
    <t>080-067-000-080-00</t>
  </si>
  <si>
    <t>4658 AMBER LN</t>
  </si>
  <si>
    <t>080-073-600-071-00</t>
  </si>
  <si>
    <t>4644 N MICHIGAN RD</t>
  </si>
  <si>
    <t>080-073-600-100-00</t>
  </si>
  <si>
    <t>4632 N MICHIGAN RD</t>
  </si>
  <si>
    <t>080-073-600-130-00</t>
  </si>
  <si>
    <t>4578 N MICHIGAN RD</t>
  </si>
  <si>
    <t>080-073-800-003-00</t>
  </si>
  <si>
    <t>10141 RIVER ROCK BLVD</t>
  </si>
  <si>
    <t>080-073-800-017-00</t>
  </si>
  <si>
    <t>10425 RIVER ROCK BLVD</t>
  </si>
  <si>
    <t>080-073-800-028-00</t>
  </si>
  <si>
    <t>10270 ROCK HOLLOW LN</t>
  </si>
  <si>
    <t>080-073-800-029-00</t>
  </si>
  <si>
    <t>10262 RIVER ROCK BLVD</t>
  </si>
  <si>
    <t>080-075-600-030-00</t>
  </si>
  <si>
    <t>5301 BAILEY RD</t>
  </si>
  <si>
    <t>080-075-600-141-00</t>
  </si>
  <si>
    <t>5400 N MICHIGAN RD</t>
  </si>
  <si>
    <t>080-079-000-020-00</t>
  </si>
  <si>
    <t>4105 N SMITH RD</t>
  </si>
  <si>
    <t>080-079-000-030-00</t>
  </si>
  <si>
    <t>4111 N SMITH RD</t>
  </si>
  <si>
    <t>080-080-600-030-00</t>
  </si>
  <si>
    <t>6398 VALLEY TRL</t>
  </si>
  <si>
    <t>080-010-400-021-00</t>
  </si>
  <si>
    <t>080-081-500-120-00</t>
  </si>
  <si>
    <t>6093 ANCHOR COVE</t>
  </si>
  <si>
    <t>080-085-600-070-00</t>
  </si>
  <si>
    <t>7227 PATS DR</t>
  </si>
  <si>
    <t>080-085-600-310-00</t>
  </si>
  <si>
    <t>7382 PATS DR</t>
  </si>
  <si>
    <t>080-087-600-020-00</t>
  </si>
  <si>
    <t>9955 DONEGAL DR</t>
  </si>
  <si>
    <t>080-087-600-050-00</t>
  </si>
  <si>
    <t>6720 LANSDOWN DR</t>
  </si>
  <si>
    <t>080-087-600-060-00</t>
  </si>
  <si>
    <t>6740 LANSDOWN DR</t>
  </si>
  <si>
    <t>11-FROM LENDING INSTITUTION EXPOSED</t>
  </si>
  <si>
    <t>080-087-600-100-00</t>
  </si>
  <si>
    <t>6820 LANSDOWN DR</t>
  </si>
  <si>
    <t>080-087-600-140-00</t>
  </si>
  <si>
    <t>6795 LANSDOWN DR</t>
  </si>
  <si>
    <t>080-087-600-390-00</t>
  </si>
  <si>
    <t>6520 LANSDOWN DR</t>
  </si>
  <si>
    <t>080-087-600-470-00</t>
  </si>
  <si>
    <t>6530 CHESHIRE DR</t>
  </si>
  <si>
    <t>080-087-600-520-00</t>
  </si>
  <si>
    <t>6535 CREYTS RD</t>
  </si>
  <si>
    <t>080-087-600-540-00</t>
  </si>
  <si>
    <t>6495 CREYTS RD</t>
  </si>
  <si>
    <t>080-087-600-580-00</t>
  </si>
  <si>
    <t>6415 CREYTS RD</t>
  </si>
  <si>
    <t>080-088-600-091-00</t>
  </si>
  <si>
    <t>8867 WINDSOR HWY</t>
  </si>
  <si>
    <t>081-000-603-152-00</t>
  </si>
  <si>
    <t>399 WALNUT ST</t>
  </si>
  <si>
    <t>VILPR</t>
  </si>
  <si>
    <t>VILLAGE ALT RESIDENTIAL</t>
  </si>
  <si>
    <t>081-000-607-070-00</t>
  </si>
  <si>
    <t>472 E JEFFERSON ST</t>
  </si>
  <si>
    <t>PTA</t>
  </si>
  <si>
    <t>081-000-607-066-00</t>
  </si>
  <si>
    <t>081-000-613-040-00</t>
  </si>
  <si>
    <t>225 E HAMILTON ST</t>
  </si>
  <si>
    <t>TRADITIONAL VILLAGE</t>
  </si>
  <si>
    <t>081-000-615-070-00</t>
  </si>
  <si>
    <t>354 S BRIDGE ST</t>
  </si>
  <si>
    <t>081-000-615-140-00</t>
  </si>
  <si>
    <t>123 W JEFFERSON ST</t>
  </si>
  <si>
    <t>081-000-615-160-00</t>
  </si>
  <si>
    <t>139 W JEFFERSON ST</t>
  </si>
  <si>
    <t>081-000-617-120-00</t>
  </si>
  <si>
    <t>320 WALNUT ST</t>
  </si>
  <si>
    <t>081-000-619-140-00</t>
  </si>
  <si>
    <t>223 W QUINCY ST</t>
  </si>
  <si>
    <t>081-000-620-090-00</t>
  </si>
  <si>
    <t>140 PINE ST</t>
  </si>
  <si>
    <t>081-000-620-150-00</t>
  </si>
  <si>
    <t>131 W QUINCY ST</t>
  </si>
  <si>
    <t>081-000-622-020-00</t>
  </si>
  <si>
    <t>231 E WASHINGTON ST</t>
  </si>
  <si>
    <t>081-000-622-025-00</t>
  </si>
  <si>
    <t>081-000-622-061-00</t>
  </si>
  <si>
    <t>136 CHERRY ST</t>
  </si>
  <si>
    <t>081-000-622-150-00</t>
  </si>
  <si>
    <t>164 CHERRY ST</t>
  </si>
  <si>
    <t>081-000-629-040-00</t>
  </si>
  <si>
    <t>215 E QUINCY ST</t>
  </si>
  <si>
    <t>081-000-629-050-00</t>
  </si>
  <si>
    <t>205 E QUINCY ST</t>
  </si>
  <si>
    <t>081-000-634-015-00</t>
  </si>
  <si>
    <t>216 W JEFFERSON ST</t>
  </si>
  <si>
    <t>081-000-636-070-00</t>
  </si>
  <si>
    <t>245 S BRIDGE ST</t>
  </si>
  <si>
    <t>TRADITIONAL VILL WATER</t>
  </si>
  <si>
    <t>081-000-638-035-00</t>
  </si>
  <si>
    <t>321 E JEFFERSON ST</t>
  </si>
  <si>
    <t>VILLAGE ALT RES WATER</t>
  </si>
  <si>
    <t>081-000-645-030-00</t>
  </si>
  <si>
    <t>121 W WASHINGTON ST</t>
  </si>
  <si>
    <t>081-010-400-142-00</t>
  </si>
  <si>
    <t>745 CREYTS RD</t>
  </si>
  <si>
    <t>081-014-100-001-00</t>
  </si>
  <si>
    <t>666 CREYTS RD</t>
  </si>
  <si>
    <t>081-014-100-073-00</t>
  </si>
  <si>
    <t>464 CREYTS RD</t>
  </si>
  <si>
    <t>081-015-200-099-02</t>
  </si>
  <si>
    <t>609 CREYTS RD</t>
  </si>
  <si>
    <t>081-015-200-123-00</t>
  </si>
  <si>
    <t>571 CREYTS RD</t>
  </si>
  <si>
    <t>081-041-600-050-00</t>
  </si>
  <si>
    <t>442 E WASHINGTON ST</t>
  </si>
  <si>
    <t>081-041-600-070-00</t>
  </si>
  <si>
    <t>081-041-600-170-00</t>
  </si>
  <si>
    <t>435 E WASHINGTON ST</t>
  </si>
  <si>
    <t>081-041-600-240-00</t>
  </si>
  <si>
    <t>148 HOEHN CT</t>
  </si>
  <si>
    <t>081-041-600-270-00</t>
  </si>
  <si>
    <t>191 HOEHN CT</t>
  </si>
  <si>
    <t>081-041-600-360-00</t>
  </si>
  <si>
    <t>168 HOEHN CT</t>
  </si>
  <si>
    <t>081-042-000-160-00</t>
  </si>
  <si>
    <t>253 N BRIDGE ST</t>
  </si>
  <si>
    <t>081-042-000-171-00</t>
  </si>
  <si>
    <t>251 N BRIDGE ST</t>
  </si>
  <si>
    <t>081-042-000-350-00</t>
  </si>
  <si>
    <t>230 W QUINCY ST</t>
  </si>
  <si>
    <t>081-042-000-590-00</t>
  </si>
  <si>
    <t>304 PINE ST</t>
  </si>
  <si>
    <t>081-050-000-030-00</t>
  </si>
  <si>
    <t>340 TANBARK DR</t>
  </si>
  <si>
    <t>081-050-000-060-00</t>
  </si>
  <si>
    <t>360 TANBARK DR</t>
  </si>
  <si>
    <t>081-050-000-070-00</t>
  </si>
  <si>
    <t>366 TANBARK DR</t>
  </si>
  <si>
    <t>081-050-000-140-00</t>
  </si>
  <si>
    <t>432 WINDROCK LN</t>
  </si>
  <si>
    <t>081-050-000-380-00</t>
  </si>
  <si>
    <t>375 TANBARK DR</t>
  </si>
  <si>
    <t>081-050-000-421-00</t>
  </si>
  <si>
    <t>347 TANBARK DR</t>
  </si>
  <si>
    <t>081-050-000-520-00</t>
  </si>
  <si>
    <t>730 TANBARK DR</t>
  </si>
  <si>
    <t>081-050-000-530-00</t>
  </si>
  <si>
    <t>736 TANBARK DR</t>
  </si>
  <si>
    <t>081-050-000-540-00</t>
  </si>
  <si>
    <t>742 TANBARK DR</t>
  </si>
  <si>
    <t>081-050-000-550-00</t>
  </si>
  <si>
    <t>746 TANBARK DR</t>
  </si>
  <si>
    <t>081-050-000-561-00</t>
  </si>
  <si>
    <t>750 TANBARK DR</t>
  </si>
  <si>
    <t>081-050-000-671-00</t>
  </si>
  <si>
    <t>797 TANBARK DR</t>
  </si>
  <si>
    <t>081-050-000-800-00</t>
  </si>
  <si>
    <t>337 CROSSWIND DR</t>
  </si>
  <si>
    <t>081-070-000-003-00</t>
  </si>
  <si>
    <t>324 SHELBY LN</t>
  </si>
  <si>
    <t>081-080-000-130-00</t>
  </si>
  <si>
    <t>345 NUTMEG DR</t>
  </si>
  <si>
    <t>Totals:</t>
  </si>
  <si>
    <t>Sale. Ratio =&gt;</t>
  </si>
  <si>
    <t>E.C.F. =&gt;</t>
  </si>
  <si>
    <t>Std. Deviation=&gt;</t>
  </si>
  <si>
    <t>Std. Dev. =&gt;</t>
  </si>
  <si>
    <t>Ave. E.C.F. =&gt;</t>
  </si>
  <si>
    <t>PRIOR YEAR</t>
  </si>
  <si>
    <t>USED:</t>
  </si>
  <si>
    <t>SUBDIVISION ECF ANALYSIS</t>
  </si>
  <si>
    <t>SUB-1, RURAL SUBDIVISION</t>
  </si>
  <si>
    <t>PRIOR YEAR:</t>
  </si>
  <si>
    <t>SUB-2, SUBDIVISION, PRE-MOD</t>
  </si>
  <si>
    <t>RESIDENTIAL VILLAGE ECF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</si>
</sst>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164" formatCode="#0.00_);[Red]\(#0.00\)"/>
    <numFmt numFmtId="165" formatCode="mm/dd/yy"/>
    <numFmt numFmtId="166" formatCode="#0.000_);[Red]\(#0.000\)"/>
    <numFmt numFmtId="167" formatCode="&quot;$&quot;#0.00_);[Red]\(&quot;$&quot;#0.00\)"/>
    <numFmt numFmtId="168" formatCode="#0.0000_);[Red]\(#0.0000\)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/>
    <xf numFmtId="0" fontId="2" fillId="3" borderId="0" xfId="0" applyFont="1" applyFill="1"/>
    <xf numFmtId="0" fontId="2" fillId="3" borderId="2" xfId="0" applyFont="1" applyFill="1" applyBorder="1"/>
    <xf numFmtId="6" fontId="1" fillId="2" borderId="0" xfId="0" applyNumberFormat="1" applyFont="1" applyFill="1" applyAlignment="1">
      <alignment horizontal="center"/>
    </xf>
    <xf numFmtId="6" fontId="0" fillId="0" borderId="0" xfId="0" applyNumberFormat="1"/>
    <xf numFmtId="6" fontId="2" fillId="3" borderId="1" xfId="0" applyNumberFormat="1" applyFont="1" applyFill="1" applyBorder="1"/>
    <xf numFmtId="6" fontId="2" fillId="3" borderId="0" xfId="0" applyNumberFormat="1" applyFont="1" applyFill="1"/>
    <xf numFmtId="6" fontId="2" fillId="3" borderId="2" xfId="0" applyNumberFormat="1" applyFont="1" applyFill="1" applyBorder="1"/>
    <xf numFmtId="164" fontId="1" fillId="2" borderId="0" xfId="0" applyNumberFormat="1" applyFont="1" applyFill="1" applyAlignment="1">
      <alignment horizontal="center"/>
    </xf>
    <xf numFmtId="164" fontId="0" fillId="0" borderId="0" xfId="0" applyNumberFormat="1"/>
    <xf numFmtId="164" fontId="2" fillId="3" borderId="1" xfId="0" applyNumberFormat="1" applyFont="1" applyFill="1" applyBorder="1"/>
    <xf numFmtId="164" fontId="2" fillId="3" borderId="0" xfId="0" applyNumberFormat="1" applyFont="1" applyFill="1"/>
    <xf numFmtId="164" fontId="2" fillId="3" borderId="2" xfId="0" applyNumberFormat="1" applyFont="1" applyFill="1" applyBorder="1"/>
    <xf numFmtId="165" fontId="1" fillId="2" borderId="0" xfId="0" applyNumberFormat="1" applyFont="1" applyFill="1" applyAlignment="1">
      <alignment horizontal="center"/>
    </xf>
    <xf numFmtId="165" fontId="0" fillId="0" borderId="0" xfId="0" applyNumberFormat="1"/>
    <xf numFmtId="165" fontId="2" fillId="3" borderId="1" xfId="0" applyNumberFormat="1" applyFont="1" applyFill="1" applyBorder="1"/>
    <xf numFmtId="165" fontId="2" fillId="3" borderId="0" xfId="0" applyNumberFormat="1" applyFont="1" applyFill="1"/>
    <xf numFmtId="165" fontId="2" fillId="3" borderId="2" xfId="0" applyNumberFormat="1" applyFont="1" applyFill="1" applyBorder="1"/>
    <xf numFmtId="166" fontId="1" fillId="2" borderId="0" xfId="0" applyNumberFormat="1" applyFont="1" applyFill="1" applyAlignment="1">
      <alignment horizontal="center"/>
    </xf>
    <xf numFmtId="166" fontId="0" fillId="0" borderId="0" xfId="0" applyNumberFormat="1"/>
    <xf numFmtId="166" fontId="2" fillId="3" borderId="1" xfId="0" applyNumberFormat="1" applyFont="1" applyFill="1" applyBorder="1"/>
    <xf numFmtId="166" fontId="2" fillId="3" borderId="0" xfId="0" applyNumberFormat="1" applyFont="1" applyFill="1"/>
    <xf numFmtId="166" fontId="2" fillId="3" borderId="2" xfId="0" applyNumberFormat="1" applyFont="1" applyFill="1" applyBorder="1"/>
    <xf numFmtId="38" fontId="1" fillId="2" borderId="0" xfId="0" applyNumberFormat="1" applyFont="1" applyFill="1" applyAlignment="1">
      <alignment horizontal="center"/>
    </xf>
    <xf numFmtId="38" fontId="0" fillId="0" borderId="0" xfId="0" applyNumberFormat="1"/>
    <xf numFmtId="38" fontId="2" fillId="3" borderId="1" xfId="0" applyNumberFormat="1" applyFont="1" applyFill="1" applyBorder="1"/>
    <xf numFmtId="38" fontId="2" fillId="3" borderId="0" xfId="0" applyNumberFormat="1" applyFont="1" applyFill="1"/>
    <xf numFmtId="38" fontId="2" fillId="3" borderId="2" xfId="0" applyNumberFormat="1" applyFont="1" applyFill="1" applyBorder="1"/>
    <xf numFmtId="167" fontId="1" fillId="2" borderId="0" xfId="0" applyNumberFormat="1" applyFont="1" applyFill="1" applyAlignment="1">
      <alignment horizontal="center"/>
    </xf>
    <xf numFmtId="167" fontId="0" fillId="0" borderId="0" xfId="0" applyNumberFormat="1"/>
    <xf numFmtId="167" fontId="2" fillId="3" borderId="1" xfId="0" applyNumberFormat="1" applyFont="1" applyFill="1" applyBorder="1"/>
    <xf numFmtId="167" fontId="2" fillId="3" borderId="0" xfId="0" applyNumberFormat="1" applyFont="1" applyFill="1"/>
    <xf numFmtId="167" fontId="2" fillId="3" borderId="2" xfId="0" applyNumberFormat="1" applyFont="1" applyFill="1" applyBorder="1"/>
    <xf numFmtId="49" fontId="1" fillId="2" borderId="0" xfId="0" applyNumberFormat="1" applyFont="1" applyFill="1" applyAlignment="1">
      <alignment horizontal="right"/>
    </xf>
    <xf numFmtId="49" fontId="0" fillId="0" borderId="0" xfId="0" quotePrefix="1" applyNumberFormat="1" applyAlignment="1">
      <alignment horizontal="right"/>
    </xf>
    <xf numFmtId="49" fontId="2" fillId="3" borderId="1" xfId="0" applyNumberFormat="1" applyFont="1" applyFill="1" applyBorder="1" applyAlignment="1">
      <alignment horizontal="right"/>
    </xf>
    <xf numFmtId="49" fontId="2" fillId="3" borderId="0" xfId="0" applyNumberFormat="1" applyFont="1" applyFill="1" applyAlignment="1">
      <alignment horizontal="right"/>
    </xf>
    <xf numFmtId="49" fontId="0" fillId="0" borderId="0" xfId="0" applyNumberFormat="1" applyAlignment="1">
      <alignment horizontal="right"/>
    </xf>
    <xf numFmtId="168" fontId="1" fillId="2" borderId="0" xfId="0" applyNumberFormat="1" applyFont="1" applyFill="1" applyAlignment="1">
      <alignment horizontal="center"/>
    </xf>
    <xf numFmtId="168" fontId="0" fillId="0" borderId="0" xfId="0" applyNumberFormat="1"/>
    <xf numFmtId="168" fontId="2" fillId="3" borderId="1" xfId="0" applyNumberFormat="1" applyFont="1" applyFill="1" applyBorder="1"/>
    <xf numFmtId="168" fontId="2" fillId="3" borderId="0" xfId="0" applyNumberFormat="1" applyFont="1" applyFill="1"/>
    <xf numFmtId="168" fontId="2" fillId="3" borderId="2" xfId="0" applyNumberFormat="1" applyFont="1" applyFill="1" applyBorder="1"/>
    <xf numFmtId="168" fontId="2" fillId="3" borderId="2" xfId="0" applyNumberFormat="1" applyFont="1" applyFill="1" applyBorder="1" applyAlignment="1">
      <alignment horizontal="right"/>
    </xf>
    <xf numFmtId="6" fontId="3" fillId="0" borderId="3" xfId="0" applyNumberFormat="1" applyFont="1" applyBorder="1"/>
    <xf numFmtId="166" fontId="3" fillId="0" borderId="4" xfId="0" applyNumberFormat="1" applyFont="1" applyBorder="1"/>
    <xf numFmtId="6" fontId="3" fillId="0" borderId="5" xfId="0" applyNumberFormat="1" applyFont="1" applyBorder="1"/>
    <xf numFmtId="166" fontId="3" fillId="0" borderId="6" xfId="0" applyNumberFormat="1" applyFont="1" applyBorder="1"/>
    <xf numFmtId="0" fontId="3" fillId="0" borderId="0" xfId="0" applyFont="1"/>
  </cellXfs>
  <cellStyles count="1">
    <cellStyle name="Normal" xfId="0" builtinId="0"/>
  </cellStyles>
  <dxfs count="10"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3DA55-DFE1-4EB0-8572-7F7E4AAF7E2E}">
  <dimension ref="A1:AX243"/>
  <sheetViews>
    <sheetView tabSelected="1" workbookViewId="0">
      <selection activeCell="A75" sqref="A75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17" bestFit="1" customWidth="1"/>
    <col min="4" max="4" width="11.85546875" style="7" bestFit="1" customWidth="1"/>
    <col min="5" max="5" width="5.5703125" bestFit="1" customWidth="1"/>
    <col min="6" max="6" width="38.42578125" bestFit="1" customWidth="1"/>
    <col min="7" max="7" width="11.85546875" style="7" bestFit="1" customWidth="1"/>
    <col min="8" max="8" width="12.7109375" style="7" bestFit="1" customWidth="1"/>
    <col min="9" max="9" width="12.85546875" style="12" bestFit="1" customWidth="1"/>
    <col min="10" max="10" width="13.42578125" style="7" bestFit="1" customWidth="1"/>
    <col min="11" max="11" width="11" style="7" bestFit="1" customWidth="1"/>
    <col min="12" max="12" width="13.5703125" style="7" bestFit="1" customWidth="1"/>
    <col min="13" max="13" width="12.7109375" style="7" bestFit="1" customWidth="1"/>
    <col min="14" max="14" width="7.7109375" style="22" bestFit="1" customWidth="1"/>
    <col min="15" max="15" width="10.140625" style="27" bestFit="1" customWidth="1"/>
    <col min="16" max="16" width="15.5703125" style="32" bestFit="1" customWidth="1"/>
    <col min="17" max="17" width="8.7109375" style="40" bestFit="1" customWidth="1"/>
    <col min="18" max="18" width="18.85546875" style="42" bestFit="1" customWidth="1"/>
    <col min="19" max="19" width="13.28515625" bestFit="1" customWidth="1"/>
    <col min="20" max="20" width="9.42578125" bestFit="1" customWidth="1"/>
    <col min="21" max="21" width="10.7109375" style="7" bestFit="1" customWidth="1"/>
    <col min="22" max="22" width="36.5703125" bestFit="1" customWidth="1"/>
    <col min="23" max="23" width="29" bestFit="1" customWidth="1"/>
    <col min="24" max="25" width="13.7109375" bestFit="1" customWidth="1"/>
  </cols>
  <sheetData>
    <row r="1" spans="1:50" x14ac:dyDescent="0.25">
      <c r="A1" s="1" t="s">
        <v>0</v>
      </c>
      <c r="B1" s="1" t="s">
        <v>1</v>
      </c>
      <c r="C1" s="16" t="s">
        <v>2</v>
      </c>
      <c r="D1" s="6" t="s">
        <v>3</v>
      </c>
      <c r="E1" s="1" t="s">
        <v>4</v>
      </c>
      <c r="F1" s="1" t="s">
        <v>5</v>
      </c>
      <c r="G1" s="6" t="s">
        <v>6</v>
      </c>
      <c r="H1" s="6" t="s">
        <v>7</v>
      </c>
      <c r="I1" s="1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21" t="s">
        <v>13</v>
      </c>
      <c r="O1" s="26" t="s">
        <v>14</v>
      </c>
      <c r="P1" s="31" t="s">
        <v>15</v>
      </c>
      <c r="Q1" s="36" t="s">
        <v>16</v>
      </c>
      <c r="R1" s="41" t="s">
        <v>17</v>
      </c>
      <c r="S1" s="1" t="s">
        <v>18</v>
      </c>
      <c r="T1" s="1" t="s">
        <v>19</v>
      </c>
      <c r="U1" s="6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 x14ac:dyDescent="0.25">
      <c r="A2" t="s">
        <v>118</v>
      </c>
      <c r="B2" t="s">
        <v>119</v>
      </c>
      <c r="C2" s="17">
        <v>44628</v>
      </c>
      <c r="D2" s="7">
        <v>115000</v>
      </c>
      <c r="E2" t="s">
        <v>27</v>
      </c>
      <c r="F2" t="s">
        <v>28</v>
      </c>
      <c r="G2" s="7">
        <v>115000</v>
      </c>
      <c r="H2" s="7">
        <v>87400</v>
      </c>
      <c r="I2" s="12">
        <f t="shared" ref="I2:I65" si="0">H2/G2*100</f>
        <v>76</v>
      </c>
      <c r="J2" s="7">
        <v>174790</v>
      </c>
      <c r="K2" s="7">
        <v>60517</v>
      </c>
      <c r="L2" s="7">
        <f t="shared" ref="L2:L65" si="1">G2-K2</f>
        <v>54483</v>
      </c>
      <c r="M2" s="7">
        <v>131348.28125</v>
      </c>
      <c r="N2" s="22">
        <f t="shared" ref="N2:N65" si="2">L2/M2</f>
        <v>0.41479796676060426</v>
      </c>
      <c r="O2" s="27">
        <v>1376</v>
      </c>
      <c r="P2" s="32">
        <f t="shared" ref="P2:P65" si="3">L2/O2</f>
        <v>39.595203488372093</v>
      </c>
      <c r="Q2" s="37" t="s">
        <v>29</v>
      </c>
      <c r="R2" s="42">
        <f>ABS(N213-N2)*100</f>
        <v>29.095048023346408</v>
      </c>
      <c r="S2" t="s">
        <v>30</v>
      </c>
      <c r="U2" s="7">
        <v>60116</v>
      </c>
      <c r="W2" t="s">
        <v>31</v>
      </c>
      <c r="X2">
        <v>401</v>
      </c>
      <c r="Y2">
        <v>64</v>
      </c>
    </row>
    <row r="3" spans="1:50" x14ac:dyDescent="0.25">
      <c r="A3" t="s">
        <v>86</v>
      </c>
      <c r="B3" t="s">
        <v>87</v>
      </c>
      <c r="C3" s="17">
        <v>44701</v>
      </c>
      <c r="D3" s="7">
        <v>130000</v>
      </c>
      <c r="E3" t="s">
        <v>27</v>
      </c>
      <c r="F3" t="s">
        <v>28</v>
      </c>
      <c r="G3" s="7">
        <v>130000</v>
      </c>
      <c r="H3" s="7">
        <v>100500</v>
      </c>
      <c r="I3" s="12">
        <f t="shared" si="0"/>
        <v>77.307692307692307</v>
      </c>
      <c r="J3" s="7">
        <v>200915</v>
      </c>
      <c r="K3" s="7">
        <v>53730</v>
      </c>
      <c r="L3" s="7">
        <f t="shared" si="1"/>
        <v>76270</v>
      </c>
      <c r="M3" s="7">
        <v>169178.15625</v>
      </c>
      <c r="N3" s="22">
        <f t="shared" si="2"/>
        <v>0.45082652329709377</v>
      </c>
      <c r="O3" s="27">
        <v>1389</v>
      </c>
      <c r="P3" s="32">
        <f t="shared" si="3"/>
        <v>54.910007199424044</v>
      </c>
      <c r="Q3" s="37" t="s">
        <v>29</v>
      </c>
      <c r="R3" s="42">
        <f>ABS(N230-N3)*100</f>
        <v>66.570751977014282</v>
      </c>
      <c r="S3" t="s">
        <v>30</v>
      </c>
      <c r="U3" s="7">
        <v>47770</v>
      </c>
      <c r="W3" t="s">
        <v>31</v>
      </c>
      <c r="X3">
        <v>401</v>
      </c>
      <c r="Y3">
        <v>64</v>
      </c>
    </row>
    <row r="4" spans="1:50" x14ac:dyDescent="0.25">
      <c r="A4" t="s">
        <v>382</v>
      </c>
      <c r="B4" t="s">
        <v>383</v>
      </c>
      <c r="C4" s="17">
        <v>44662</v>
      </c>
      <c r="D4" s="7">
        <v>75000</v>
      </c>
      <c r="E4" t="s">
        <v>27</v>
      </c>
      <c r="F4" t="s">
        <v>28</v>
      </c>
      <c r="G4" s="7">
        <v>75000</v>
      </c>
      <c r="H4" s="7">
        <v>51600</v>
      </c>
      <c r="I4" s="12">
        <f t="shared" si="0"/>
        <v>68.8</v>
      </c>
      <c r="J4" s="7">
        <v>103162</v>
      </c>
      <c r="K4" s="7">
        <v>37629</v>
      </c>
      <c r="L4" s="7">
        <f t="shared" si="1"/>
        <v>37371</v>
      </c>
      <c r="M4" s="7">
        <v>75325.2890625</v>
      </c>
      <c r="N4" s="22">
        <f t="shared" si="2"/>
        <v>0.49612819897699945</v>
      </c>
      <c r="O4" s="27">
        <v>1230</v>
      </c>
      <c r="P4" s="32">
        <f t="shared" si="3"/>
        <v>30.382926829268293</v>
      </c>
      <c r="Q4" s="37" t="s">
        <v>29</v>
      </c>
      <c r="R4" s="42">
        <f>ABS(N74-N4)*100</f>
        <v>65.40681213678694</v>
      </c>
      <c r="S4" t="s">
        <v>30</v>
      </c>
      <c r="U4" s="7">
        <v>35000</v>
      </c>
      <c r="W4" t="s">
        <v>229</v>
      </c>
      <c r="X4">
        <v>401</v>
      </c>
      <c r="Y4">
        <v>45</v>
      </c>
    </row>
    <row r="5" spans="1:50" x14ac:dyDescent="0.25">
      <c r="A5" t="s">
        <v>209</v>
      </c>
      <c r="B5" t="s">
        <v>210</v>
      </c>
      <c r="C5" s="17">
        <v>44299</v>
      </c>
      <c r="D5" s="7">
        <v>180000</v>
      </c>
      <c r="E5" t="s">
        <v>27</v>
      </c>
      <c r="F5" t="s">
        <v>28</v>
      </c>
      <c r="G5" s="7">
        <v>180000</v>
      </c>
      <c r="H5" s="7">
        <v>121600</v>
      </c>
      <c r="I5" s="12">
        <f t="shared" si="0"/>
        <v>67.555555555555557</v>
      </c>
      <c r="J5" s="7">
        <v>243129</v>
      </c>
      <c r="K5" s="7">
        <v>94848</v>
      </c>
      <c r="L5" s="7">
        <f t="shared" si="1"/>
        <v>85152</v>
      </c>
      <c r="M5" s="7">
        <v>170437.9375</v>
      </c>
      <c r="N5" s="22">
        <f t="shared" si="2"/>
        <v>0.49960707838300378</v>
      </c>
      <c r="O5" s="27">
        <v>1678</v>
      </c>
      <c r="P5" s="32">
        <f t="shared" si="3"/>
        <v>50.746126340882</v>
      </c>
      <c r="Q5" s="37" t="s">
        <v>29</v>
      </c>
      <c r="R5" s="42">
        <f>ABS(N169-N5)*100</f>
        <v>32.123498527111963</v>
      </c>
      <c r="S5" t="s">
        <v>30</v>
      </c>
      <c r="U5" s="7">
        <v>73750</v>
      </c>
      <c r="W5" t="s">
        <v>31</v>
      </c>
      <c r="X5">
        <v>401</v>
      </c>
      <c r="Y5">
        <v>54</v>
      </c>
    </row>
    <row r="6" spans="1:50" x14ac:dyDescent="0.25">
      <c r="A6" t="s">
        <v>373</v>
      </c>
      <c r="B6" t="s">
        <v>374</v>
      </c>
      <c r="C6" s="17">
        <v>44580</v>
      </c>
      <c r="D6" s="7">
        <v>152500</v>
      </c>
      <c r="E6" t="s">
        <v>27</v>
      </c>
      <c r="F6" t="s">
        <v>28</v>
      </c>
      <c r="G6" s="7">
        <v>152500</v>
      </c>
      <c r="H6" s="7">
        <v>98000</v>
      </c>
      <c r="I6" s="12">
        <f t="shared" si="0"/>
        <v>64.26229508196721</v>
      </c>
      <c r="J6" s="7">
        <v>195982</v>
      </c>
      <c r="K6" s="7">
        <v>52816</v>
      </c>
      <c r="L6" s="7">
        <f t="shared" si="1"/>
        <v>99684</v>
      </c>
      <c r="M6" s="7">
        <v>164558.625</v>
      </c>
      <c r="N6" s="22">
        <f t="shared" si="2"/>
        <v>0.60576587826982631</v>
      </c>
      <c r="O6" s="27">
        <v>1566</v>
      </c>
      <c r="P6" s="32">
        <f t="shared" si="3"/>
        <v>63.655172413793103</v>
      </c>
      <c r="Q6" s="37" t="s">
        <v>29</v>
      </c>
      <c r="R6" s="42">
        <f>ABS(N80-N6)*100</f>
        <v>60.44931638737976</v>
      </c>
      <c r="S6" t="s">
        <v>30</v>
      </c>
      <c r="U6" s="7">
        <v>44580</v>
      </c>
      <c r="W6" t="s">
        <v>31</v>
      </c>
      <c r="X6">
        <v>401</v>
      </c>
      <c r="Y6">
        <v>55</v>
      </c>
    </row>
    <row r="7" spans="1:50" x14ac:dyDescent="0.25">
      <c r="A7" t="s">
        <v>111</v>
      </c>
      <c r="B7" t="s">
        <v>112</v>
      </c>
      <c r="C7" s="17">
        <v>44914</v>
      </c>
      <c r="D7" s="7">
        <v>300750</v>
      </c>
      <c r="E7" t="s">
        <v>27</v>
      </c>
      <c r="F7" t="s">
        <v>38</v>
      </c>
      <c r="G7" s="7">
        <v>300750</v>
      </c>
      <c r="H7" s="7">
        <v>164700</v>
      </c>
      <c r="I7" s="12">
        <f t="shared" si="0"/>
        <v>54.763092269326684</v>
      </c>
      <c r="J7" s="7">
        <v>329362</v>
      </c>
      <c r="K7" s="7">
        <v>197553</v>
      </c>
      <c r="L7" s="7">
        <f t="shared" si="1"/>
        <v>103197</v>
      </c>
      <c r="M7" s="7">
        <v>151504.59375</v>
      </c>
      <c r="N7" s="22">
        <f t="shared" si="2"/>
        <v>0.68114766322060782</v>
      </c>
      <c r="O7" s="27">
        <v>1504</v>
      </c>
      <c r="P7" s="32">
        <f t="shared" si="3"/>
        <v>68.615026595744681</v>
      </c>
      <c r="Q7" s="37" t="s">
        <v>29</v>
      </c>
      <c r="R7" s="42">
        <f>ABS(N221-N7)*100</f>
        <v>27.600522050169076</v>
      </c>
      <c r="S7" t="s">
        <v>30</v>
      </c>
      <c r="U7" s="7">
        <v>192600</v>
      </c>
      <c r="V7" t="s">
        <v>113</v>
      </c>
      <c r="W7" t="s">
        <v>31</v>
      </c>
      <c r="X7">
        <v>401</v>
      </c>
      <c r="Y7">
        <v>50</v>
      </c>
    </row>
    <row r="8" spans="1:50" x14ac:dyDescent="0.25">
      <c r="A8" t="s">
        <v>107</v>
      </c>
      <c r="B8" t="s">
        <v>108</v>
      </c>
      <c r="C8" s="17">
        <v>44483</v>
      </c>
      <c r="D8" s="7">
        <v>350000</v>
      </c>
      <c r="E8" t="s">
        <v>27</v>
      </c>
      <c r="F8" t="s">
        <v>28</v>
      </c>
      <c r="G8" s="7">
        <v>350000</v>
      </c>
      <c r="H8" s="7">
        <v>212200</v>
      </c>
      <c r="I8" s="12">
        <f t="shared" si="0"/>
        <v>60.628571428571433</v>
      </c>
      <c r="J8" s="7">
        <v>424341</v>
      </c>
      <c r="K8" s="7">
        <v>81037</v>
      </c>
      <c r="L8" s="7">
        <f t="shared" si="1"/>
        <v>268963</v>
      </c>
      <c r="M8" s="7">
        <v>394602.3125</v>
      </c>
      <c r="N8" s="22">
        <f t="shared" si="2"/>
        <v>0.68160523007578677</v>
      </c>
      <c r="O8" s="27">
        <v>2014</v>
      </c>
      <c r="P8" s="32">
        <f t="shared" si="3"/>
        <v>133.54667328699105</v>
      </c>
      <c r="Q8" s="37" t="s">
        <v>29</v>
      </c>
      <c r="R8" s="42">
        <f>ABS(N224-N8)*100</f>
        <v>34.03062292440849</v>
      </c>
      <c r="S8" t="s">
        <v>30</v>
      </c>
      <c r="U8" s="7">
        <v>69218</v>
      </c>
      <c r="W8" t="s">
        <v>31</v>
      </c>
      <c r="X8">
        <v>401</v>
      </c>
      <c r="Y8">
        <v>84</v>
      </c>
    </row>
    <row r="9" spans="1:50" x14ac:dyDescent="0.25">
      <c r="A9" t="s">
        <v>213</v>
      </c>
      <c r="B9" t="s">
        <v>214</v>
      </c>
      <c r="C9" s="17">
        <v>44468</v>
      </c>
      <c r="D9" s="7">
        <v>200000</v>
      </c>
      <c r="E9" t="s">
        <v>27</v>
      </c>
      <c r="F9" t="s">
        <v>28</v>
      </c>
      <c r="G9" s="7">
        <v>200000</v>
      </c>
      <c r="H9" s="7">
        <v>114000</v>
      </c>
      <c r="I9" s="12">
        <f t="shared" si="0"/>
        <v>56.999999999999993</v>
      </c>
      <c r="J9" s="7">
        <v>228022</v>
      </c>
      <c r="K9" s="7">
        <v>95646</v>
      </c>
      <c r="L9" s="7">
        <f t="shared" si="1"/>
        <v>104354</v>
      </c>
      <c r="M9" s="7">
        <v>152156.328125</v>
      </c>
      <c r="N9" s="22">
        <f t="shared" si="2"/>
        <v>0.68583411078552536</v>
      </c>
      <c r="O9" s="27">
        <v>1412</v>
      </c>
      <c r="P9" s="32">
        <f t="shared" si="3"/>
        <v>73.905099150141638</v>
      </c>
      <c r="Q9" s="37" t="s">
        <v>29</v>
      </c>
      <c r="R9" s="42">
        <f>ABS(N170-N9)*100</f>
        <v>13.559647117991746</v>
      </c>
      <c r="S9" t="s">
        <v>58</v>
      </c>
      <c r="U9" s="7">
        <v>94117</v>
      </c>
      <c r="W9" t="s">
        <v>31</v>
      </c>
      <c r="X9">
        <v>401</v>
      </c>
      <c r="Y9">
        <v>61</v>
      </c>
    </row>
    <row r="10" spans="1:50" x14ac:dyDescent="0.25">
      <c r="A10" t="s">
        <v>78</v>
      </c>
      <c r="B10" t="s">
        <v>79</v>
      </c>
      <c r="C10" s="17">
        <v>44287</v>
      </c>
      <c r="D10" s="7">
        <v>304900</v>
      </c>
      <c r="E10" t="s">
        <v>27</v>
      </c>
      <c r="F10" t="s">
        <v>28</v>
      </c>
      <c r="G10" s="7">
        <v>304900</v>
      </c>
      <c r="H10" s="7">
        <v>183100</v>
      </c>
      <c r="I10" s="12">
        <f t="shared" si="0"/>
        <v>60.052476221712034</v>
      </c>
      <c r="J10" s="7">
        <v>366203</v>
      </c>
      <c r="K10" s="7">
        <v>75207</v>
      </c>
      <c r="L10" s="7">
        <f t="shared" si="1"/>
        <v>229693</v>
      </c>
      <c r="M10" s="7">
        <v>334478.15625</v>
      </c>
      <c r="N10" s="22">
        <f t="shared" si="2"/>
        <v>0.68672047997155272</v>
      </c>
      <c r="O10" s="27">
        <v>2300</v>
      </c>
      <c r="P10" s="32">
        <f t="shared" si="3"/>
        <v>99.866521739130434</v>
      </c>
      <c r="Q10" s="37" t="s">
        <v>29</v>
      </c>
      <c r="R10" s="42">
        <f>ABS(N230-N10)*100</f>
        <v>42.981356309568383</v>
      </c>
      <c r="S10" t="s">
        <v>58</v>
      </c>
      <c r="U10" s="7">
        <v>68398</v>
      </c>
      <c r="W10" t="s">
        <v>31</v>
      </c>
      <c r="X10">
        <v>401</v>
      </c>
      <c r="Y10">
        <v>72</v>
      </c>
    </row>
    <row r="11" spans="1:50" x14ac:dyDescent="0.25">
      <c r="A11" t="s">
        <v>48</v>
      </c>
      <c r="B11" t="s">
        <v>49</v>
      </c>
      <c r="C11" s="17">
        <v>44862</v>
      </c>
      <c r="D11" s="7">
        <v>151000</v>
      </c>
      <c r="E11" t="s">
        <v>27</v>
      </c>
      <c r="F11" t="s">
        <v>28</v>
      </c>
      <c r="G11" s="7">
        <v>151000</v>
      </c>
      <c r="H11" s="7">
        <v>85900</v>
      </c>
      <c r="I11" s="12">
        <f t="shared" si="0"/>
        <v>56.88741721854305</v>
      </c>
      <c r="J11" s="7">
        <v>171769</v>
      </c>
      <c r="K11" s="7">
        <v>71115</v>
      </c>
      <c r="L11" s="7">
        <f t="shared" si="1"/>
        <v>79885</v>
      </c>
      <c r="M11" s="7">
        <v>115694.25</v>
      </c>
      <c r="N11" s="22">
        <f t="shared" si="2"/>
        <v>0.69048375351411151</v>
      </c>
      <c r="O11" s="27">
        <v>1120</v>
      </c>
      <c r="P11" s="32">
        <f t="shared" si="3"/>
        <v>71.325892857142861</v>
      </c>
      <c r="Q11" s="37" t="s">
        <v>29</v>
      </c>
      <c r="R11" s="42">
        <f>ABS(N247-N11)*100</f>
        <v>69.048375351411153</v>
      </c>
      <c r="S11" t="s">
        <v>30</v>
      </c>
      <c r="U11" s="7">
        <v>68600</v>
      </c>
      <c r="W11" t="s">
        <v>31</v>
      </c>
      <c r="X11">
        <v>401</v>
      </c>
      <c r="Y11">
        <v>50</v>
      </c>
    </row>
    <row r="12" spans="1:50" x14ac:dyDescent="0.25">
      <c r="A12" t="s">
        <v>152</v>
      </c>
      <c r="B12" t="s">
        <v>153</v>
      </c>
      <c r="C12" s="17">
        <v>44839</v>
      </c>
      <c r="D12" s="7">
        <v>275000</v>
      </c>
      <c r="E12" t="s">
        <v>27</v>
      </c>
      <c r="F12" t="s">
        <v>28</v>
      </c>
      <c r="G12" s="7">
        <v>275000</v>
      </c>
      <c r="H12" s="7">
        <v>158400</v>
      </c>
      <c r="I12" s="12">
        <f t="shared" si="0"/>
        <v>57.599999999999994</v>
      </c>
      <c r="J12" s="7">
        <v>316800</v>
      </c>
      <c r="K12" s="7">
        <v>92238</v>
      </c>
      <c r="L12" s="7">
        <f t="shared" si="1"/>
        <v>182762</v>
      </c>
      <c r="M12" s="7">
        <v>258117.234375</v>
      </c>
      <c r="N12" s="22">
        <f t="shared" si="2"/>
        <v>0.70805810562218485</v>
      </c>
      <c r="O12" s="27">
        <v>2622</v>
      </c>
      <c r="P12" s="32">
        <f t="shared" si="3"/>
        <v>69.703279938977886</v>
      </c>
      <c r="Q12" s="37" t="s">
        <v>29</v>
      </c>
      <c r="R12" s="42">
        <f>ABS(N206-N12)*100</f>
        <v>25.171216482496845</v>
      </c>
      <c r="S12" t="s">
        <v>30</v>
      </c>
      <c r="U12" s="7">
        <v>90636</v>
      </c>
      <c r="W12" t="s">
        <v>42</v>
      </c>
      <c r="X12">
        <v>401</v>
      </c>
      <c r="Y12">
        <v>60</v>
      </c>
    </row>
    <row r="13" spans="1:50" x14ac:dyDescent="0.25">
      <c r="A13" t="s">
        <v>150</v>
      </c>
      <c r="B13" t="s">
        <v>151</v>
      </c>
      <c r="C13" s="17">
        <v>44377</v>
      </c>
      <c r="D13" s="7">
        <v>331100</v>
      </c>
      <c r="E13" t="s">
        <v>27</v>
      </c>
      <c r="F13" t="s">
        <v>28</v>
      </c>
      <c r="G13" s="7">
        <v>331100</v>
      </c>
      <c r="H13" s="7">
        <v>182600</v>
      </c>
      <c r="I13" s="12">
        <f t="shared" si="0"/>
        <v>55.149501661129563</v>
      </c>
      <c r="J13" s="7">
        <v>365169</v>
      </c>
      <c r="K13" s="7">
        <v>177401</v>
      </c>
      <c r="L13" s="7">
        <f t="shared" si="1"/>
        <v>153699</v>
      </c>
      <c r="M13" s="7">
        <v>215825.28125</v>
      </c>
      <c r="N13" s="22">
        <f t="shared" si="2"/>
        <v>0.7121454868948538</v>
      </c>
      <c r="O13" s="27">
        <v>2175</v>
      </c>
      <c r="P13" s="32">
        <f t="shared" si="3"/>
        <v>70.666206896551728</v>
      </c>
      <c r="Q13" s="37" t="s">
        <v>29</v>
      </c>
      <c r="R13" s="42">
        <f>ABS(N208-N13)*100</f>
        <v>17.700071781818139</v>
      </c>
      <c r="S13" t="s">
        <v>58</v>
      </c>
      <c r="U13" s="7">
        <v>170734</v>
      </c>
      <c r="W13" t="s">
        <v>42</v>
      </c>
      <c r="X13">
        <v>401</v>
      </c>
      <c r="Y13">
        <v>58</v>
      </c>
    </row>
    <row r="14" spans="1:50" x14ac:dyDescent="0.25">
      <c r="A14" t="s">
        <v>43</v>
      </c>
      <c r="B14" t="s">
        <v>44</v>
      </c>
      <c r="C14" s="17">
        <v>44911</v>
      </c>
      <c r="D14" s="7">
        <v>345000</v>
      </c>
      <c r="E14" t="s">
        <v>27</v>
      </c>
      <c r="F14" t="s">
        <v>28</v>
      </c>
      <c r="G14" s="7">
        <v>345000</v>
      </c>
      <c r="H14" s="7">
        <v>201100</v>
      </c>
      <c r="I14" s="12">
        <f t="shared" si="0"/>
        <v>58.289855072463773</v>
      </c>
      <c r="J14" s="7">
        <v>402227</v>
      </c>
      <c r="K14" s="7">
        <v>68301</v>
      </c>
      <c r="L14" s="7">
        <f t="shared" si="1"/>
        <v>276699</v>
      </c>
      <c r="M14" s="7">
        <v>383823</v>
      </c>
      <c r="N14" s="22">
        <f t="shared" si="2"/>
        <v>0.72090260354382096</v>
      </c>
      <c r="O14" s="27">
        <v>2508</v>
      </c>
      <c r="P14" s="32">
        <f t="shared" si="3"/>
        <v>110.32655502392345</v>
      </c>
      <c r="Q14" s="37" t="s">
        <v>29</v>
      </c>
      <c r="R14" s="42">
        <f>ABS(N252-N14)*100</f>
        <v>72.090260354382096</v>
      </c>
      <c r="S14" t="s">
        <v>45</v>
      </c>
      <c r="U14" s="7">
        <v>65166</v>
      </c>
      <c r="W14" t="s">
        <v>31</v>
      </c>
      <c r="X14">
        <v>401</v>
      </c>
      <c r="Y14">
        <v>81</v>
      </c>
    </row>
    <row r="15" spans="1:50" x14ac:dyDescent="0.25">
      <c r="A15" t="s">
        <v>182</v>
      </c>
      <c r="B15" t="s">
        <v>183</v>
      </c>
      <c r="C15" s="17">
        <v>44518</v>
      </c>
      <c r="D15" s="7">
        <v>495000</v>
      </c>
      <c r="E15" t="s">
        <v>27</v>
      </c>
      <c r="F15" t="s">
        <v>28</v>
      </c>
      <c r="G15" s="7">
        <v>495000</v>
      </c>
      <c r="H15" s="7">
        <v>282800</v>
      </c>
      <c r="I15" s="12">
        <f t="shared" si="0"/>
        <v>57.131313131313135</v>
      </c>
      <c r="J15" s="7">
        <v>565640</v>
      </c>
      <c r="K15" s="7">
        <v>148411</v>
      </c>
      <c r="L15" s="7">
        <f t="shared" si="1"/>
        <v>346589</v>
      </c>
      <c r="M15" s="7">
        <v>479573.5625</v>
      </c>
      <c r="N15" s="22">
        <f t="shared" si="2"/>
        <v>0.722702473825379</v>
      </c>
      <c r="O15" s="27">
        <v>4198</v>
      </c>
      <c r="P15" s="32">
        <f t="shared" si="3"/>
        <v>82.560505002382087</v>
      </c>
      <c r="Q15" s="37" t="s">
        <v>29</v>
      </c>
      <c r="R15" s="42">
        <f>ABS(N193-N15)*100</f>
        <v>27.510187010899056</v>
      </c>
      <c r="S15" t="s">
        <v>58</v>
      </c>
      <c r="U15" s="7">
        <v>113955</v>
      </c>
      <c r="W15" t="s">
        <v>31</v>
      </c>
      <c r="X15">
        <v>401</v>
      </c>
      <c r="Y15">
        <v>77</v>
      </c>
    </row>
    <row r="16" spans="1:50" x14ac:dyDescent="0.25">
      <c r="A16" t="s">
        <v>69</v>
      </c>
      <c r="B16" t="s">
        <v>70</v>
      </c>
      <c r="C16" s="17">
        <v>44622</v>
      </c>
      <c r="D16" s="7">
        <v>750000</v>
      </c>
      <c r="E16" t="s">
        <v>27</v>
      </c>
      <c r="F16" t="s">
        <v>28</v>
      </c>
      <c r="G16" s="7">
        <v>750000</v>
      </c>
      <c r="H16" s="7">
        <v>429200</v>
      </c>
      <c r="I16" s="12">
        <f t="shared" si="0"/>
        <v>57.226666666666674</v>
      </c>
      <c r="J16" s="7">
        <v>858464</v>
      </c>
      <c r="K16" s="7">
        <v>210361</v>
      </c>
      <c r="L16" s="7">
        <f t="shared" si="1"/>
        <v>539639</v>
      </c>
      <c r="M16" s="7">
        <v>744946</v>
      </c>
      <c r="N16" s="22">
        <f t="shared" si="2"/>
        <v>0.72440015786379142</v>
      </c>
      <c r="O16" s="27">
        <v>3985</v>
      </c>
      <c r="P16" s="32">
        <f t="shared" si="3"/>
        <v>135.41756587202008</v>
      </c>
      <c r="Q16" s="37" t="s">
        <v>29</v>
      </c>
      <c r="R16" s="42">
        <f>ABS(N241-N16)*100</f>
        <v>72.440015786379135</v>
      </c>
      <c r="S16" t="s">
        <v>71</v>
      </c>
      <c r="U16" s="7">
        <v>136063</v>
      </c>
      <c r="W16" t="s">
        <v>31</v>
      </c>
      <c r="X16">
        <v>401</v>
      </c>
      <c r="Y16">
        <v>79</v>
      </c>
    </row>
    <row r="17" spans="1:25" x14ac:dyDescent="0.25">
      <c r="A17" t="s">
        <v>76</v>
      </c>
      <c r="B17" t="s">
        <v>77</v>
      </c>
      <c r="C17" s="17">
        <v>44575</v>
      </c>
      <c r="D17" s="7">
        <v>165000</v>
      </c>
      <c r="E17" t="s">
        <v>27</v>
      </c>
      <c r="F17" t="s">
        <v>28</v>
      </c>
      <c r="G17" s="7">
        <v>165000</v>
      </c>
      <c r="H17" s="7">
        <v>93100</v>
      </c>
      <c r="I17" s="12">
        <f t="shared" si="0"/>
        <v>56.424242424242422</v>
      </c>
      <c r="J17" s="7">
        <v>186263</v>
      </c>
      <c r="K17" s="7">
        <v>52656</v>
      </c>
      <c r="L17" s="7">
        <f t="shared" si="1"/>
        <v>112344</v>
      </c>
      <c r="M17" s="7">
        <v>153571.265625</v>
      </c>
      <c r="N17" s="22">
        <f t="shared" si="2"/>
        <v>0.73154310178265158</v>
      </c>
      <c r="O17" s="27">
        <v>1248</v>
      </c>
      <c r="P17" s="32">
        <f t="shared" si="3"/>
        <v>90.019230769230774</v>
      </c>
      <c r="Q17" s="37" t="s">
        <v>29</v>
      </c>
      <c r="R17" s="42">
        <f>ABS(N238-N17)*100</f>
        <v>76.453477096188777</v>
      </c>
      <c r="S17" t="s">
        <v>30</v>
      </c>
      <c r="U17" s="7">
        <v>32120</v>
      </c>
      <c r="W17" t="s">
        <v>31</v>
      </c>
      <c r="X17">
        <v>401</v>
      </c>
      <c r="Y17">
        <v>55</v>
      </c>
    </row>
    <row r="18" spans="1:25" x14ac:dyDescent="0.25">
      <c r="A18" t="s">
        <v>142</v>
      </c>
      <c r="B18" t="s">
        <v>143</v>
      </c>
      <c r="C18" s="17">
        <v>45016</v>
      </c>
      <c r="D18" s="7">
        <v>305000</v>
      </c>
      <c r="E18" t="s">
        <v>27</v>
      </c>
      <c r="F18" t="s">
        <v>28</v>
      </c>
      <c r="G18" s="7">
        <v>305000</v>
      </c>
      <c r="H18" s="7">
        <v>171500</v>
      </c>
      <c r="I18" s="12">
        <f t="shared" si="0"/>
        <v>56.229508196721312</v>
      </c>
      <c r="J18" s="7">
        <v>342970</v>
      </c>
      <c r="K18" s="7">
        <v>94923</v>
      </c>
      <c r="L18" s="7">
        <f t="shared" si="1"/>
        <v>210077</v>
      </c>
      <c r="M18" s="7">
        <v>285111.5</v>
      </c>
      <c r="N18" s="22">
        <f t="shared" si="2"/>
        <v>0.73682401446451651</v>
      </c>
      <c r="O18" s="27">
        <v>2309</v>
      </c>
      <c r="P18" s="32">
        <f t="shared" si="3"/>
        <v>90.981810307492424</v>
      </c>
      <c r="Q18" s="37" t="s">
        <v>29</v>
      </c>
      <c r="R18" s="42" t="e">
        <f>ABS(#REF!-N18)*100</f>
        <v>#REF!</v>
      </c>
      <c r="S18" t="s">
        <v>30</v>
      </c>
      <c r="U18" s="7">
        <v>79279</v>
      </c>
      <c r="W18" t="s">
        <v>42</v>
      </c>
      <c r="X18">
        <v>401</v>
      </c>
      <c r="Y18">
        <v>54</v>
      </c>
    </row>
    <row r="19" spans="1:25" x14ac:dyDescent="0.25">
      <c r="A19" t="s">
        <v>146</v>
      </c>
      <c r="B19" t="s">
        <v>147</v>
      </c>
      <c r="C19" s="17">
        <v>44512</v>
      </c>
      <c r="D19" s="7">
        <v>200000</v>
      </c>
      <c r="E19" t="s">
        <v>27</v>
      </c>
      <c r="F19" t="s">
        <v>28</v>
      </c>
      <c r="G19" s="7">
        <v>200000</v>
      </c>
      <c r="H19" s="7">
        <v>111200</v>
      </c>
      <c r="I19" s="12">
        <f t="shared" si="0"/>
        <v>55.600000000000009</v>
      </c>
      <c r="J19" s="7">
        <v>222331</v>
      </c>
      <c r="K19" s="7">
        <v>74364</v>
      </c>
      <c r="L19" s="7">
        <f t="shared" si="1"/>
        <v>125636</v>
      </c>
      <c r="M19" s="7">
        <v>170077.015625</v>
      </c>
      <c r="N19" s="22">
        <f t="shared" si="2"/>
        <v>0.73870063828620292</v>
      </c>
      <c r="O19" s="27">
        <v>1956</v>
      </c>
      <c r="P19" s="32">
        <f t="shared" si="3"/>
        <v>64.23108384458078</v>
      </c>
      <c r="Q19" s="37" t="s">
        <v>29</v>
      </c>
      <c r="R19" s="42">
        <f>ABS(N216-N19)*100</f>
        <v>5.9098415115951592</v>
      </c>
      <c r="S19" t="s">
        <v>30</v>
      </c>
      <c r="U19" s="7">
        <v>68600</v>
      </c>
      <c r="W19" t="s">
        <v>31</v>
      </c>
      <c r="X19">
        <v>401</v>
      </c>
      <c r="Y19">
        <v>55</v>
      </c>
    </row>
    <row r="20" spans="1:25" x14ac:dyDescent="0.25">
      <c r="A20" t="s">
        <v>97</v>
      </c>
      <c r="B20" t="s">
        <v>98</v>
      </c>
      <c r="C20" s="17">
        <v>44392</v>
      </c>
      <c r="D20" s="7">
        <v>142500</v>
      </c>
      <c r="E20" t="s">
        <v>27</v>
      </c>
      <c r="F20" t="s">
        <v>28</v>
      </c>
      <c r="G20" s="7">
        <v>142500</v>
      </c>
      <c r="H20" s="7">
        <v>82000</v>
      </c>
      <c r="I20" s="12">
        <f t="shared" si="0"/>
        <v>57.543859649122808</v>
      </c>
      <c r="J20" s="7">
        <v>163926</v>
      </c>
      <c r="K20" s="7">
        <v>16519</v>
      </c>
      <c r="L20" s="7">
        <f t="shared" si="1"/>
        <v>125981</v>
      </c>
      <c r="M20" s="7">
        <v>169433.328125</v>
      </c>
      <c r="N20" s="22">
        <f t="shared" si="2"/>
        <v>0.74354320601586188</v>
      </c>
      <c r="O20" s="27">
        <v>1296</v>
      </c>
      <c r="P20" s="32">
        <f t="shared" si="3"/>
        <v>97.207561728395063</v>
      </c>
      <c r="Q20" s="37" t="s">
        <v>29</v>
      </c>
      <c r="R20" s="42">
        <f>ABS(N230-N20)*100</f>
        <v>37.29908370513747</v>
      </c>
      <c r="S20" t="s">
        <v>71</v>
      </c>
      <c r="U20" s="7">
        <v>14960</v>
      </c>
      <c r="W20" t="s">
        <v>31</v>
      </c>
      <c r="X20">
        <v>401</v>
      </c>
      <c r="Y20">
        <v>70</v>
      </c>
    </row>
    <row r="21" spans="1:25" x14ac:dyDescent="0.25">
      <c r="A21" t="s">
        <v>144</v>
      </c>
      <c r="B21" t="s">
        <v>145</v>
      </c>
      <c r="C21" s="17">
        <v>44505</v>
      </c>
      <c r="D21" s="7">
        <v>460000</v>
      </c>
      <c r="E21" t="s">
        <v>27</v>
      </c>
      <c r="F21" t="s">
        <v>28</v>
      </c>
      <c r="G21" s="7">
        <v>460000</v>
      </c>
      <c r="H21" s="7">
        <v>259000</v>
      </c>
      <c r="I21" s="12">
        <f t="shared" si="0"/>
        <v>56.304347826086953</v>
      </c>
      <c r="J21" s="7">
        <v>518035</v>
      </c>
      <c r="K21" s="7">
        <v>112817</v>
      </c>
      <c r="L21" s="7">
        <f t="shared" si="1"/>
        <v>347183</v>
      </c>
      <c r="M21" s="7">
        <v>465767.8125</v>
      </c>
      <c r="N21" s="22">
        <f t="shared" si="2"/>
        <v>0.74539929699414342</v>
      </c>
      <c r="O21" s="27">
        <v>2694</v>
      </c>
      <c r="P21" s="32">
        <f t="shared" si="3"/>
        <v>128.87268002969563</v>
      </c>
      <c r="Q21" s="37" t="s">
        <v>29</v>
      </c>
      <c r="R21" s="42" t="e">
        <f>ABS(#REF!-N21)*100</f>
        <v>#REF!</v>
      </c>
      <c r="S21" t="s">
        <v>58</v>
      </c>
      <c r="U21" s="7">
        <v>86676</v>
      </c>
      <c r="W21" t="s">
        <v>31</v>
      </c>
      <c r="X21">
        <v>401</v>
      </c>
      <c r="Y21">
        <v>81</v>
      </c>
    </row>
    <row r="22" spans="1:25" x14ac:dyDescent="0.25">
      <c r="A22" t="s">
        <v>162</v>
      </c>
      <c r="B22" t="s">
        <v>163</v>
      </c>
      <c r="C22" s="17">
        <v>44369</v>
      </c>
      <c r="D22" s="7">
        <v>265000</v>
      </c>
      <c r="E22" t="s">
        <v>27</v>
      </c>
      <c r="F22" t="s">
        <v>28</v>
      </c>
      <c r="G22" s="7">
        <v>265000</v>
      </c>
      <c r="H22" s="7">
        <v>144400</v>
      </c>
      <c r="I22" s="12">
        <f t="shared" si="0"/>
        <v>54.490566037735846</v>
      </c>
      <c r="J22" s="7">
        <v>288729</v>
      </c>
      <c r="K22" s="7">
        <v>113540</v>
      </c>
      <c r="L22" s="7">
        <f t="shared" si="1"/>
        <v>151460</v>
      </c>
      <c r="M22" s="7">
        <v>201366.671875</v>
      </c>
      <c r="N22" s="22">
        <f t="shared" si="2"/>
        <v>0.75216021891656448</v>
      </c>
      <c r="O22" s="27">
        <v>2444</v>
      </c>
      <c r="P22" s="32">
        <f t="shared" si="3"/>
        <v>61.9721767594108</v>
      </c>
      <c r="Q22" s="37" t="s">
        <v>29</v>
      </c>
      <c r="R22" s="42">
        <f>ABS(N210-N22)*100</f>
        <v>13.081435390458406</v>
      </c>
      <c r="S22" t="s">
        <v>30</v>
      </c>
      <c r="U22" s="7">
        <v>99610</v>
      </c>
      <c r="W22" t="s">
        <v>31</v>
      </c>
      <c r="X22">
        <v>401</v>
      </c>
      <c r="Y22">
        <v>49</v>
      </c>
    </row>
    <row r="23" spans="1:25" x14ac:dyDescent="0.25">
      <c r="A23" t="s">
        <v>62</v>
      </c>
      <c r="B23" t="s">
        <v>63</v>
      </c>
      <c r="C23" s="17">
        <v>44560</v>
      </c>
      <c r="D23" s="7">
        <v>185000</v>
      </c>
      <c r="E23" t="s">
        <v>27</v>
      </c>
      <c r="F23" t="s">
        <v>28</v>
      </c>
      <c r="G23" s="7">
        <v>185000</v>
      </c>
      <c r="H23" s="7">
        <v>99800</v>
      </c>
      <c r="I23" s="12">
        <f t="shared" si="0"/>
        <v>53.945945945945951</v>
      </c>
      <c r="J23" s="7">
        <v>199557</v>
      </c>
      <c r="K23" s="7">
        <v>80048</v>
      </c>
      <c r="L23" s="7">
        <f t="shared" si="1"/>
        <v>104952</v>
      </c>
      <c r="M23" s="7">
        <v>137366.671875</v>
      </c>
      <c r="N23" s="22">
        <f t="shared" si="2"/>
        <v>0.764028119539094</v>
      </c>
      <c r="O23" s="27">
        <v>1564</v>
      </c>
      <c r="P23" s="32">
        <f t="shared" si="3"/>
        <v>67.10485933503837</v>
      </c>
      <c r="Q23" s="37" t="s">
        <v>29</v>
      </c>
      <c r="R23" s="42">
        <f>ABS(N251-N23)*100</f>
        <v>76.402811953909406</v>
      </c>
      <c r="S23" t="s">
        <v>30</v>
      </c>
      <c r="U23" s="7">
        <v>62742</v>
      </c>
      <c r="W23" t="s">
        <v>31</v>
      </c>
      <c r="X23">
        <v>401</v>
      </c>
      <c r="Y23">
        <v>50</v>
      </c>
    </row>
    <row r="24" spans="1:25" x14ac:dyDescent="0.25">
      <c r="A24" t="s">
        <v>54</v>
      </c>
      <c r="B24" t="s">
        <v>55</v>
      </c>
      <c r="C24" s="17">
        <v>44530</v>
      </c>
      <c r="D24" s="7">
        <v>355000</v>
      </c>
      <c r="E24" t="s">
        <v>27</v>
      </c>
      <c r="F24" t="s">
        <v>28</v>
      </c>
      <c r="G24" s="7">
        <v>355000</v>
      </c>
      <c r="H24" s="7">
        <v>194300</v>
      </c>
      <c r="I24" s="12">
        <f t="shared" si="0"/>
        <v>54.732394366197177</v>
      </c>
      <c r="J24" s="7">
        <v>388523</v>
      </c>
      <c r="K24" s="7">
        <v>59490</v>
      </c>
      <c r="L24" s="7">
        <f t="shared" si="1"/>
        <v>295510</v>
      </c>
      <c r="M24" s="7">
        <v>378198.84375</v>
      </c>
      <c r="N24" s="22">
        <f t="shared" si="2"/>
        <v>0.78136145808880464</v>
      </c>
      <c r="O24" s="27">
        <v>2350</v>
      </c>
      <c r="P24" s="32">
        <f t="shared" si="3"/>
        <v>125.74893617021277</v>
      </c>
      <c r="Q24" s="37" t="s">
        <v>29</v>
      </c>
      <c r="R24" s="42">
        <f>ABS(N255-N24)*100</f>
        <v>78.136145808880457</v>
      </c>
      <c r="S24" t="s">
        <v>30</v>
      </c>
      <c r="U24" s="7">
        <v>53570</v>
      </c>
      <c r="W24" t="s">
        <v>31</v>
      </c>
      <c r="X24">
        <v>401</v>
      </c>
      <c r="Y24">
        <v>81</v>
      </c>
    </row>
    <row r="25" spans="1:25" x14ac:dyDescent="0.25">
      <c r="A25" t="s">
        <v>371</v>
      </c>
      <c r="B25" t="s">
        <v>372</v>
      </c>
      <c r="C25" s="17">
        <v>44455</v>
      </c>
      <c r="D25" s="7">
        <v>172500</v>
      </c>
      <c r="E25" t="s">
        <v>27</v>
      </c>
      <c r="F25" t="s">
        <v>28</v>
      </c>
      <c r="G25" s="7">
        <v>172500</v>
      </c>
      <c r="H25" s="7">
        <v>92900</v>
      </c>
      <c r="I25" s="12">
        <f t="shared" si="0"/>
        <v>53.855072463768117</v>
      </c>
      <c r="J25" s="7">
        <v>185730</v>
      </c>
      <c r="K25" s="7">
        <v>52239</v>
      </c>
      <c r="L25" s="7">
        <f t="shared" si="1"/>
        <v>120261</v>
      </c>
      <c r="M25" s="7">
        <v>153437.9375</v>
      </c>
      <c r="N25" s="22">
        <f t="shared" si="2"/>
        <v>0.78377617660560639</v>
      </c>
      <c r="O25" s="27">
        <v>1456</v>
      </c>
      <c r="P25" s="32">
        <f t="shared" si="3"/>
        <v>82.596840659340657</v>
      </c>
      <c r="Q25" s="37" t="s">
        <v>29</v>
      </c>
      <c r="R25" s="42">
        <f>ABS(N100-N25)*100</f>
        <v>61.958811235346921</v>
      </c>
      <c r="S25" t="s">
        <v>30</v>
      </c>
      <c r="U25" s="7">
        <v>46610</v>
      </c>
      <c r="W25" t="s">
        <v>31</v>
      </c>
      <c r="X25">
        <v>401</v>
      </c>
      <c r="Y25">
        <v>61</v>
      </c>
    </row>
    <row r="26" spans="1:25" x14ac:dyDescent="0.25">
      <c r="A26" t="s">
        <v>130</v>
      </c>
      <c r="B26" t="s">
        <v>131</v>
      </c>
      <c r="C26" s="17">
        <v>44301</v>
      </c>
      <c r="D26" s="7">
        <v>228900</v>
      </c>
      <c r="E26" t="s">
        <v>27</v>
      </c>
      <c r="F26" t="s">
        <v>28</v>
      </c>
      <c r="G26" s="7">
        <v>228900</v>
      </c>
      <c r="H26" s="7">
        <v>122100</v>
      </c>
      <c r="I26" s="12">
        <f t="shared" si="0"/>
        <v>53.342070773263437</v>
      </c>
      <c r="J26" s="7">
        <v>244281</v>
      </c>
      <c r="K26" s="7">
        <v>47031</v>
      </c>
      <c r="L26" s="7">
        <f t="shared" si="1"/>
        <v>181869</v>
      </c>
      <c r="M26" s="7">
        <v>226724.140625</v>
      </c>
      <c r="N26" s="22">
        <f t="shared" si="2"/>
        <v>0.80215983837737836</v>
      </c>
      <c r="O26" s="27">
        <v>1910</v>
      </c>
      <c r="P26" s="32">
        <f t="shared" si="3"/>
        <v>95.219371727748694</v>
      </c>
      <c r="Q26" s="37" t="s">
        <v>29</v>
      </c>
      <c r="R26" s="42">
        <f>ABS(N220-N26)*100</f>
        <v>13.46399583222615</v>
      </c>
      <c r="S26" t="s">
        <v>30</v>
      </c>
      <c r="U26" s="7">
        <v>44000</v>
      </c>
      <c r="W26" t="s">
        <v>31</v>
      </c>
      <c r="X26">
        <v>401</v>
      </c>
      <c r="Y26">
        <v>66</v>
      </c>
    </row>
    <row r="27" spans="1:25" x14ac:dyDescent="0.25">
      <c r="A27" t="s">
        <v>74</v>
      </c>
      <c r="B27" t="s">
        <v>75</v>
      </c>
      <c r="C27" s="17">
        <v>45156</v>
      </c>
      <c r="D27" s="7">
        <v>395000</v>
      </c>
      <c r="E27" t="s">
        <v>27</v>
      </c>
      <c r="F27" t="s">
        <v>28</v>
      </c>
      <c r="G27" s="7">
        <v>395000</v>
      </c>
      <c r="H27" s="7">
        <v>210700</v>
      </c>
      <c r="I27" s="12">
        <f t="shared" si="0"/>
        <v>53.341772151898738</v>
      </c>
      <c r="J27" s="7">
        <v>421300</v>
      </c>
      <c r="K27" s="7">
        <v>80080</v>
      </c>
      <c r="L27" s="7">
        <f t="shared" si="1"/>
        <v>314920</v>
      </c>
      <c r="M27" s="7">
        <v>392206.90625</v>
      </c>
      <c r="N27" s="22">
        <f t="shared" si="2"/>
        <v>0.80294353562265963</v>
      </c>
      <c r="O27" s="27">
        <v>1457</v>
      </c>
      <c r="P27" s="32">
        <f t="shared" si="3"/>
        <v>216.14275909402883</v>
      </c>
      <c r="Q27" s="37" t="s">
        <v>29</v>
      </c>
      <c r="R27" s="42">
        <f>ABS(N250-N27)*100</f>
        <v>80.294353562265968</v>
      </c>
      <c r="S27" t="s">
        <v>30</v>
      </c>
      <c r="U27" s="7">
        <v>80080</v>
      </c>
      <c r="W27" t="s">
        <v>42</v>
      </c>
      <c r="X27">
        <v>401</v>
      </c>
      <c r="Y27">
        <v>93</v>
      </c>
    </row>
    <row r="28" spans="1:25" x14ac:dyDescent="0.25">
      <c r="A28" t="s">
        <v>93</v>
      </c>
      <c r="B28" t="s">
        <v>94</v>
      </c>
      <c r="C28" s="17">
        <v>44362</v>
      </c>
      <c r="D28" s="7">
        <v>183000</v>
      </c>
      <c r="E28" t="s">
        <v>27</v>
      </c>
      <c r="F28" t="s">
        <v>28</v>
      </c>
      <c r="G28" s="7">
        <v>183000</v>
      </c>
      <c r="H28" s="7">
        <v>95600</v>
      </c>
      <c r="I28" s="12">
        <f t="shared" si="0"/>
        <v>52.240437158469945</v>
      </c>
      <c r="J28" s="7">
        <v>191211</v>
      </c>
      <c r="K28" s="7">
        <v>70728</v>
      </c>
      <c r="L28" s="7">
        <f t="shared" si="1"/>
        <v>112272</v>
      </c>
      <c r="M28" s="7">
        <v>138486.203125</v>
      </c>
      <c r="N28" s="22">
        <f t="shared" si="2"/>
        <v>0.81070891876977369</v>
      </c>
      <c r="O28" s="27">
        <v>1818</v>
      </c>
      <c r="P28" s="32">
        <f t="shared" si="3"/>
        <v>61.755775577557756</v>
      </c>
      <c r="Q28" s="37" t="s">
        <v>29</v>
      </c>
      <c r="R28" s="42">
        <f>ABS(N241-N28)*100</f>
        <v>81.07089187697737</v>
      </c>
      <c r="S28" t="s">
        <v>30</v>
      </c>
      <c r="U28" s="7">
        <v>64964</v>
      </c>
      <c r="W28" t="s">
        <v>31</v>
      </c>
      <c r="X28">
        <v>401</v>
      </c>
      <c r="Y28">
        <v>46</v>
      </c>
    </row>
    <row r="29" spans="1:25" x14ac:dyDescent="0.25">
      <c r="A29" t="s">
        <v>105</v>
      </c>
      <c r="B29" t="s">
        <v>106</v>
      </c>
      <c r="C29" s="17">
        <v>44924</v>
      </c>
      <c r="D29" s="7">
        <v>149900</v>
      </c>
      <c r="E29" t="s">
        <v>27</v>
      </c>
      <c r="F29" t="s">
        <v>28</v>
      </c>
      <c r="G29" s="7">
        <v>149900</v>
      </c>
      <c r="H29" s="7">
        <v>77700</v>
      </c>
      <c r="I29" s="12">
        <f t="shared" si="0"/>
        <v>51.834556370913944</v>
      </c>
      <c r="J29" s="7">
        <v>155423</v>
      </c>
      <c r="K29" s="7">
        <v>58962</v>
      </c>
      <c r="L29" s="7">
        <f t="shared" si="1"/>
        <v>90938</v>
      </c>
      <c r="M29" s="7">
        <v>110874.7109375</v>
      </c>
      <c r="N29" s="22">
        <f t="shared" si="2"/>
        <v>0.82018703120914283</v>
      </c>
      <c r="O29" s="27">
        <v>1350</v>
      </c>
      <c r="P29" s="32">
        <f t="shared" si="3"/>
        <v>67.361481481481476</v>
      </c>
      <c r="Q29" s="37" t="s">
        <v>29</v>
      </c>
      <c r="R29" s="42">
        <f>ABS(N235-N29)*100</f>
        <v>59.024715762565314</v>
      </c>
      <c r="S29" t="s">
        <v>30</v>
      </c>
      <c r="U29" s="7">
        <v>50380</v>
      </c>
      <c r="W29" t="s">
        <v>31</v>
      </c>
      <c r="X29">
        <v>401</v>
      </c>
      <c r="Y29">
        <v>45</v>
      </c>
    </row>
    <row r="30" spans="1:25" x14ac:dyDescent="0.25">
      <c r="A30" t="s">
        <v>205</v>
      </c>
      <c r="B30" t="s">
        <v>206</v>
      </c>
      <c r="C30" s="17">
        <v>44358</v>
      </c>
      <c r="D30" s="7">
        <v>412000</v>
      </c>
      <c r="E30" t="s">
        <v>27</v>
      </c>
      <c r="F30" t="s">
        <v>28</v>
      </c>
      <c r="G30" s="7">
        <v>412000</v>
      </c>
      <c r="H30" s="7">
        <v>214600</v>
      </c>
      <c r="I30" s="12">
        <f t="shared" si="0"/>
        <v>52.087378640776691</v>
      </c>
      <c r="J30" s="7">
        <v>429162</v>
      </c>
      <c r="K30" s="7">
        <v>114265</v>
      </c>
      <c r="L30" s="7">
        <f t="shared" si="1"/>
        <v>297735</v>
      </c>
      <c r="M30" s="7">
        <v>361950.5625</v>
      </c>
      <c r="N30" s="22">
        <f t="shared" si="2"/>
        <v>0.82258471417626267</v>
      </c>
      <c r="O30" s="27">
        <v>2520</v>
      </c>
      <c r="P30" s="32">
        <f t="shared" si="3"/>
        <v>118.14880952380952</v>
      </c>
      <c r="Q30" s="37" t="s">
        <v>29</v>
      </c>
      <c r="R30" s="42">
        <f>ABS(N185-N30)*100</f>
        <v>12.372699792316466</v>
      </c>
      <c r="S30" t="s">
        <v>30</v>
      </c>
      <c r="U30" s="7">
        <v>93553</v>
      </c>
      <c r="W30" t="s">
        <v>31</v>
      </c>
      <c r="X30">
        <v>401</v>
      </c>
      <c r="Y30">
        <v>73</v>
      </c>
    </row>
    <row r="31" spans="1:25" x14ac:dyDescent="0.25">
      <c r="A31" t="s">
        <v>164</v>
      </c>
      <c r="B31" t="s">
        <v>165</v>
      </c>
      <c r="C31" s="17">
        <v>44426</v>
      </c>
      <c r="D31" s="7">
        <v>333000</v>
      </c>
      <c r="E31" t="s">
        <v>27</v>
      </c>
      <c r="F31" t="s">
        <v>28</v>
      </c>
      <c r="G31" s="7">
        <v>333000</v>
      </c>
      <c r="H31" s="7">
        <v>174100</v>
      </c>
      <c r="I31" s="12">
        <f t="shared" si="0"/>
        <v>52.282282282282274</v>
      </c>
      <c r="J31" s="7">
        <v>348199</v>
      </c>
      <c r="K31" s="7">
        <v>68828</v>
      </c>
      <c r="L31" s="7">
        <f t="shared" si="1"/>
        <v>264172</v>
      </c>
      <c r="M31" s="7">
        <v>321116.09375</v>
      </c>
      <c r="N31" s="22">
        <f t="shared" si="2"/>
        <v>0.82266820362378679</v>
      </c>
      <c r="O31" s="27">
        <v>2268</v>
      </c>
      <c r="P31" s="32">
        <f t="shared" si="3"/>
        <v>116.47795414462081</v>
      </c>
      <c r="Q31" s="37" t="s">
        <v>29</v>
      </c>
      <c r="R31" s="42">
        <f>ABS(N207-N31)*100</f>
        <v>32.534069984920372</v>
      </c>
      <c r="S31" t="s">
        <v>90</v>
      </c>
      <c r="U31" s="7">
        <v>58500</v>
      </c>
      <c r="W31" t="s">
        <v>31</v>
      </c>
      <c r="X31">
        <v>401</v>
      </c>
      <c r="Y31">
        <v>72</v>
      </c>
    </row>
    <row r="32" spans="1:25" x14ac:dyDescent="0.25">
      <c r="A32" t="s">
        <v>195</v>
      </c>
      <c r="B32" t="s">
        <v>196</v>
      </c>
      <c r="C32" s="17">
        <v>44362</v>
      </c>
      <c r="D32" s="7">
        <v>528000</v>
      </c>
      <c r="E32" t="s">
        <v>27</v>
      </c>
      <c r="F32" t="s">
        <v>28</v>
      </c>
      <c r="G32" s="7">
        <v>528000</v>
      </c>
      <c r="H32" s="7">
        <v>273700</v>
      </c>
      <c r="I32" s="12">
        <f t="shared" si="0"/>
        <v>51.837121212121204</v>
      </c>
      <c r="J32" s="7">
        <v>547384</v>
      </c>
      <c r="K32" s="7">
        <v>145026</v>
      </c>
      <c r="L32" s="7">
        <f t="shared" si="1"/>
        <v>382974</v>
      </c>
      <c r="M32" s="7">
        <v>462480.46875</v>
      </c>
      <c r="N32" s="22">
        <f t="shared" si="2"/>
        <v>0.82808686177625745</v>
      </c>
      <c r="O32" s="27">
        <v>2762</v>
      </c>
      <c r="P32" s="32">
        <f t="shared" si="3"/>
        <v>138.65821868211441</v>
      </c>
      <c r="Q32" s="37" t="s">
        <v>29</v>
      </c>
      <c r="R32" s="42">
        <f>ABS(N193-N32)*100</f>
        <v>16.971748215811211</v>
      </c>
      <c r="S32" t="s">
        <v>71</v>
      </c>
      <c r="U32" s="7">
        <v>105270</v>
      </c>
      <c r="W32" t="s">
        <v>31</v>
      </c>
      <c r="X32">
        <v>401</v>
      </c>
      <c r="Y32">
        <v>79</v>
      </c>
    </row>
    <row r="33" spans="1:25" x14ac:dyDescent="0.25">
      <c r="A33" t="s">
        <v>180</v>
      </c>
      <c r="B33" t="s">
        <v>181</v>
      </c>
      <c r="C33" s="17">
        <v>44742</v>
      </c>
      <c r="D33" s="7">
        <v>250000</v>
      </c>
      <c r="E33" t="s">
        <v>27</v>
      </c>
      <c r="F33" t="s">
        <v>28</v>
      </c>
      <c r="G33" s="7">
        <v>250000</v>
      </c>
      <c r="H33" s="7">
        <v>129300</v>
      </c>
      <c r="I33" s="12">
        <f t="shared" si="0"/>
        <v>51.72</v>
      </c>
      <c r="J33" s="7">
        <v>258530</v>
      </c>
      <c r="K33" s="7">
        <v>78498</v>
      </c>
      <c r="L33" s="7">
        <f t="shared" si="1"/>
        <v>171502</v>
      </c>
      <c r="M33" s="7">
        <v>206933.328125</v>
      </c>
      <c r="N33" s="22">
        <f t="shared" si="2"/>
        <v>0.82877901570501311</v>
      </c>
      <c r="O33" s="27">
        <v>1276</v>
      </c>
      <c r="P33" s="32">
        <f t="shared" si="3"/>
        <v>134.40595611285266</v>
      </c>
      <c r="Q33" s="37" t="s">
        <v>29</v>
      </c>
      <c r="R33" s="42">
        <f>ABS(N201-N33)*100</f>
        <v>28.270322209222154</v>
      </c>
      <c r="S33" t="s">
        <v>30</v>
      </c>
      <c r="U33" s="7">
        <v>78080</v>
      </c>
      <c r="W33" t="s">
        <v>31</v>
      </c>
      <c r="X33">
        <v>401</v>
      </c>
      <c r="Y33">
        <v>79</v>
      </c>
    </row>
    <row r="34" spans="1:25" x14ac:dyDescent="0.25">
      <c r="A34" t="s">
        <v>50</v>
      </c>
      <c r="B34" t="s">
        <v>51</v>
      </c>
      <c r="C34" s="17">
        <v>45044</v>
      </c>
      <c r="D34" s="7">
        <v>290000</v>
      </c>
      <c r="E34" t="s">
        <v>27</v>
      </c>
      <c r="F34" t="s">
        <v>28</v>
      </c>
      <c r="G34" s="7">
        <v>290000</v>
      </c>
      <c r="H34" s="7">
        <v>149500</v>
      </c>
      <c r="I34" s="12">
        <f t="shared" si="0"/>
        <v>51.551724137931032</v>
      </c>
      <c r="J34" s="7">
        <v>298966</v>
      </c>
      <c r="K34" s="7">
        <v>107482</v>
      </c>
      <c r="L34" s="7">
        <f t="shared" si="1"/>
        <v>182518</v>
      </c>
      <c r="M34" s="7">
        <v>220096.546875</v>
      </c>
      <c r="N34" s="22">
        <f t="shared" si="2"/>
        <v>0.82926335097686887</v>
      </c>
      <c r="O34" s="27">
        <v>1358</v>
      </c>
      <c r="P34" s="32">
        <f t="shared" si="3"/>
        <v>134.4020618556701</v>
      </c>
      <c r="Q34" s="37" t="s">
        <v>29</v>
      </c>
      <c r="R34" s="42">
        <f>ABS(N269-N34)*100</f>
        <v>82.926335097686888</v>
      </c>
      <c r="S34" t="s">
        <v>30</v>
      </c>
      <c r="U34" s="7">
        <v>97967</v>
      </c>
      <c r="W34" t="s">
        <v>31</v>
      </c>
      <c r="X34">
        <v>401</v>
      </c>
      <c r="Y34">
        <v>74</v>
      </c>
    </row>
    <row r="35" spans="1:25" x14ac:dyDescent="0.25">
      <c r="A35" t="s">
        <v>82</v>
      </c>
      <c r="B35" t="s">
        <v>83</v>
      </c>
      <c r="C35" s="17">
        <v>44782</v>
      </c>
      <c r="D35" s="7">
        <v>130000</v>
      </c>
      <c r="E35" t="s">
        <v>27</v>
      </c>
      <c r="F35" t="s">
        <v>28</v>
      </c>
      <c r="G35" s="7">
        <v>130000</v>
      </c>
      <c r="H35" s="7">
        <v>65600</v>
      </c>
      <c r="I35" s="12">
        <f t="shared" si="0"/>
        <v>50.46153846153846</v>
      </c>
      <c r="J35" s="7">
        <v>131220</v>
      </c>
      <c r="K35" s="7">
        <v>74419</v>
      </c>
      <c r="L35" s="7">
        <f t="shared" si="1"/>
        <v>55581</v>
      </c>
      <c r="M35" s="7">
        <v>65288.50390625</v>
      </c>
      <c r="N35" s="22">
        <f t="shared" si="2"/>
        <v>0.85131373326934656</v>
      </c>
      <c r="O35" s="27">
        <v>900</v>
      </c>
      <c r="P35" s="32">
        <f t="shared" si="3"/>
        <v>61.756666666666668</v>
      </c>
      <c r="Q35" s="37" t="s">
        <v>29</v>
      </c>
      <c r="R35" s="42">
        <f>ABS(N253-N35)*100</f>
        <v>85.13137332693465</v>
      </c>
      <c r="S35" t="s">
        <v>30</v>
      </c>
      <c r="U35" s="7">
        <v>74200</v>
      </c>
      <c r="W35" t="s">
        <v>31</v>
      </c>
      <c r="X35">
        <v>401</v>
      </c>
      <c r="Y35">
        <v>45</v>
      </c>
    </row>
    <row r="36" spans="1:25" x14ac:dyDescent="0.25">
      <c r="A36" t="s">
        <v>172</v>
      </c>
      <c r="B36" t="s">
        <v>173</v>
      </c>
      <c r="C36" s="17">
        <v>44438</v>
      </c>
      <c r="D36" s="7">
        <v>156500</v>
      </c>
      <c r="E36" t="s">
        <v>27</v>
      </c>
      <c r="F36" t="s">
        <v>28</v>
      </c>
      <c r="G36" s="7">
        <v>156500</v>
      </c>
      <c r="H36" s="7">
        <v>77900</v>
      </c>
      <c r="I36" s="12">
        <f t="shared" si="0"/>
        <v>49.776357827476033</v>
      </c>
      <c r="J36" s="7">
        <v>155704</v>
      </c>
      <c r="K36" s="7">
        <v>55980</v>
      </c>
      <c r="L36" s="7">
        <f t="shared" si="1"/>
        <v>100520</v>
      </c>
      <c r="M36" s="7">
        <v>114625.2890625</v>
      </c>
      <c r="N36" s="22">
        <f t="shared" si="2"/>
        <v>0.8769443533982364</v>
      </c>
      <c r="O36" s="27">
        <v>1458</v>
      </c>
      <c r="P36" s="32">
        <f t="shared" si="3"/>
        <v>68.943758573388209</v>
      </c>
      <c r="Q36" s="37" t="s">
        <v>29</v>
      </c>
      <c r="R36" s="42">
        <f>ABS(N208-N36)*100</f>
        <v>34.179958432156397</v>
      </c>
      <c r="S36" t="s">
        <v>90</v>
      </c>
      <c r="U36" s="7">
        <v>44000</v>
      </c>
      <c r="W36" t="s">
        <v>31</v>
      </c>
      <c r="X36">
        <v>401</v>
      </c>
      <c r="Y36">
        <v>52</v>
      </c>
    </row>
    <row r="37" spans="1:25" x14ac:dyDescent="0.25">
      <c r="A37" t="s">
        <v>132</v>
      </c>
      <c r="B37" t="s">
        <v>133</v>
      </c>
      <c r="C37" s="17">
        <v>44769</v>
      </c>
      <c r="D37" s="7">
        <v>340000</v>
      </c>
      <c r="E37" t="s">
        <v>27</v>
      </c>
      <c r="F37" t="s">
        <v>28</v>
      </c>
      <c r="G37" s="7">
        <v>340000</v>
      </c>
      <c r="H37" s="7">
        <v>168200</v>
      </c>
      <c r="I37" s="12">
        <f t="shared" si="0"/>
        <v>49.470588235294116</v>
      </c>
      <c r="J37" s="7">
        <v>336390</v>
      </c>
      <c r="K37" s="7">
        <v>82758</v>
      </c>
      <c r="L37" s="7">
        <f t="shared" si="1"/>
        <v>257242</v>
      </c>
      <c r="M37" s="7">
        <v>291531.03125</v>
      </c>
      <c r="N37" s="22">
        <f t="shared" si="2"/>
        <v>0.88238291099585986</v>
      </c>
      <c r="O37" s="27">
        <v>2485</v>
      </c>
      <c r="P37" s="32">
        <f t="shared" si="3"/>
        <v>103.51790744466801</v>
      </c>
      <c r="Q37" s="37" t="s">
        <v>29</v>
      </c>
      <c r="R37" s="42">
        <f>ABS(N230-N37)*100</f>
        <v>23.415113207137672</v>
      </c>
      <c r="S37" t="s">
        <v>58</v>
      </c>
      <c r="U37" s="7">
        <v>78040</v>
      </c>
      <c r="W37" t="s">
        <v>31</v>
      </c>
      <c r="X37">
        <v>401</v>
      </c>
      <c r="Y37">
        <v>77</v>
      </c>
    </row>
    <row r="38" spans="1:25" x14ac:dyDescent="0.25">
      <c r="A38" t="s">
        <v>109</v>
      </c>
      <c r="B38" t="s">
        <v>110</v>
      </c>
      <c r="C38" s="17">
        <v>44348</v>
      </c>
      <c r="D38" s="7">
        <v>445000</v>
      </c>
      <c r="E38" t="s">
        <v>27</v>
      </c>
      <c r="F38" t="s">
        <v>28</v>
      </c>
      <c r="G38" s="7">
        <v>445000</v>
      </c>
      <c r="H38" s="7">
        <v>219200</v>
      </c>
      <c r="I38" s="12">
        <f t="shared" si="0"/>
        <v>49.258426966292134</v>
      </c>
      <c r="J38" s="7">
        <v>438348</v>
      </c>
      <c r="K38" s="7">
        <v>104124</v>
      </c>
      <c r="L38" s="7">
        <f t="shared" si="1"/>
        <v>340876</v>
      </c>
      <c r="M38" s="7">
        <v>384165.53125</v>
      </c>
      <c r="N38" s="22">
        <f t="shared" si="2"/>
        <v>0.88731542075327718</v>
      </c>
      <c r="O38" s="27">
        <v>2310</v>
      </c>
      <c r="P38" s="32">
        <f t="shared" si="3"/>
        <v>147.56536796536795</v>
      </c>
      <c r="Q38" s="37" t="s">
        <v>29</v>
      </c>
      <c r="R38" s="42">
        <f>ABS(N242-N38)*100</f>
        <v>1.4897356006024598</v>
      </c>
      <c r="S38" t="s">
        <v>90</v>
      </c>
      <c r="U38" s="7">
        <v>69218</v>
      </c>
      <c r="W38" t="s">
        <v>31</v>
      </c>
      <c r="X38">
        <v>401</v>
      </c>
      <c r="Y38">
        <v>85</v>
      </c>
    </row>
    <row r="39" spans="1:25" x14ac:dyDescent="0.25">
      <c r="A39" t="s">
        <v>136</v>
      </c>
      <c r="B39" t="s">
        <v>137</v>
      </c>
      <c r="C39" s="17">
        <v>44523</v>
      </c>
      <c r="D39" s="7">
        <v>282500</v>
      </c>
      <c r="E39" t="s">
        <v>27</v>
      </c>
      <c r="F39" t="s">
        <v>28</v>
      </c>
      <c r="G39" s="7">
        <v>282500</v>
      </c>
      <c r="H39" s="7">
        <v>139300</v>
      </c>
      <c r="I39" s="12">
        <f t="shared" si="0"/>
        <v>49.309734513274336</v>
      </c>
      <c r="J39" s="7">
        <v>278513</v>
      </c>
      <c r="K39" s="7">
        <v>81316</v>
      </c>
      <c r="L39" s="7">
        <f t="shared" si="1"/>
        <v>201184</v>
      </c>
      <c r="M39" s="7">
        <v>226663.21875</v>
      </c>
      <c r="N39" s="22">
        <f t="shared" si="2"/>
        <v>0.88758997207172585</v>
      </c>
      <c r="O39" s="27">
        <v>1901</v>
      </c>
      <c r="P39" s="32">
        <f t="shared" si="3"/>
        <v>105.83061546554445</v>
      </c>
      <c r="Q39" s="37" t="s">
        <v>29</v>
      </c>
      <c r="R39" s="42">
        <f>ABS(N230-N39)*100</f>
        <v>22.894407099551074</v>
      </c>
      <c r="S39" t="s">
        <v>90</v>
      </c>
      <c r="U39" s="7">
        <v>72720</v>
      </c>
      <c r="W39" t="s">
        <v>31</v>
      </c>
      <c r="X39">
        <v>401</v>
      </c>
      <c r="Y39">
        <v>68</v>
      </c>
    </row>
    <row r="40" spans="1:25" x14ac:dyDescent="0.25">
      <c r="A40" t="s">
        <v>80</v>
      </c>
      <c r="B40" t="s">
        <v>81</v>
      </c>
      <c r="C40" s="17">
        <v>44764</v>
      </c>
      <c r="D40" s="7">
        <v>182500</v>
      </c>
      <c r="E40" t="s">
        <v>27</v>
      </c>
      <c r="F40" t="s">
        <v>28</v>
      </c>
      <c r="G40" s="7">
        <v>182500</v>
      </c>
      <c r="H40" s="7">
        <v>89900</v>
      </c>
      <c r="I40" s="12">
        <f t="shared" si="0"/>
        <v>49.260273972602739</v>
      </c>
      <c r="J40" s="7">
        <v>179727</v>
      </c>
      <c r="K40" s="7">
        <v>64648</v>
      </c>
      <c r="L40" s="7">
        <f t="shared" si="1"/>
        <v>117852</v>
      </c>
      <c r="M40" s="7">
        <v>132274.71875</v>
      </c>
      <c r="N40" s="22">
        <f t="shared" si="2"/>
        <v>0.89096390537590919</v>
      </c>
      <c r="O40" s="27">
        <v>1798</v>
      </c>
      <c r="P40" s="32">
        <f t="shared" si="3"/>
        <v>65.546162402669637</v>
      </c>
      <c r="Q40" s="37" t="s">
        <v>29</v>
      </c>
      <c r="R40" s="42">
        <f>ABS(N259-N40)*100</f>
        <v>89.096390537590921</v>
      </c>
      <c r="S40" t="s">
        <v>30</v>
      </c>
      <c r="U40" s="7">
        <v>63752</v>
      </c>
      <c r="W40" t="s">
        <v>31</v>
      </c>
      <c r="X40">
        <v>401</v>
      </c>
      <c r="Y40">
        <v>45</v>
      </c>
    </row>
    <row r="41" spans="1:25" x14ac:dyDescent="0.25">
      <c r="A41" t="s">
        <v>378</v>
      </c>
      <c r="B41" t="s">
        <v>379</v>
      </c>
      <c r="C41" s="17">
        <v>45148</v>
      </c>
      <c r="D41" s="7">
        <v>230000</v>
      </c>
      <c r="E41" t="s">
        <v>27</v>
      </c>
      <c r="F41" t="s">
        <v>28</v>
      </c>
      <c r="G41" s="7">
        <v>230000</v>
      </c>
      <c r="H41" s="7">
        <v>112000</v>
      </c>
      <c r="I41" s="12">
        <f t="shared" si="0"/>
        <v>48.695652173913047</v>
      </c>
      <c r="J41" s="7">
        <v>223922</v>
      </c>
      <c r="K41" s="7">
        <v>22682</v>
      </c>
      <c r="L41" s="7">
        <f t="shared" si="1"/>
        <v>207318</v>
      </c>
      <c r="M41" s="7">
        <v>231310.34375</v>
      </c>
      <c r="N41" s="22">
        <f t="shared" si="2"/>
        <v>0.89627639057970143</v>
      </c>
      <c r="O41" s="27">
        <v>1322</v>
      </c>
      <c r="P41" s="32">
        <f t="shared" si="3"/>
        <v>156.82148260211801</v>
      </c>
      <c r="Q41" s="37" t="s">
        <v>29</v>
      </c>
      <c r="R41" s="42">
        <f>ABS(N113-N41)*100</f>
        <v>11.523252849721343</v>
      </c>
      <c r="S41" t="s">
        <v>30</v>
      </c>
      <c r="U41" s="7">
        <v>12760</v>
      </c>
      <c r="W41" t="s">
        <v>31</v>
      </c>
      <c r="X41">
        <v>401</v>
      </c>
      <c r="Y41">
        <v>88</v>
      </c>
    </row>
    <row r="42" spans="1:25" x14ac:dyDescent="0.25">
      <c r="A42" t="s">
        <v>40</v>
      </c>
      <c r="B42" t="s">
        <v>41</v>
      </c>
      <c r="C42" s="17">
        <v>45142</v>
      </c>
      <c r="D42" s="7">
        <v>250000</v>
      </c>
      <c r="E42" t="s">
        <v>27</v>
      </c>
      <c r="F42" t="s">
        <v>28</v>
      </c>
      <c r="G42" s="7">
        <v>250000</v>
      </c>
      <c r="H42" s="7">
        <v>121800</v>
      </c>
      <c r="I42" s="12">
        <f t="shared" si="0"/>
        <v>48.72</v>
      </c>
      <c r="J42" s="7">
        <v>243587</v>
      </c>
      <c r="K42" s="7">
        <v>88383</v>
      </c>
      <c r="L42" s="7">
        <f t="shared" si="1"/>
        <v>161617</v>
      </c>
      <c r="M42" s="7">
        <v>178395.40625</v>
      </c>
      <c r="N42" s="22">
        <f t="shared" si="2"/>
        <v>0.90594821580502438</v>
      </c>
      <c r="O42" s="27">
        <v>1604</v>
      </c>
      <c r="P42" s="32">
        <f t="shared" si="3"/>
        <v>100.75872817955113</v>
      </c>
      <c r="Q42" s="37" t="s">
        <v>29</v>
      </c>
      <c r="R42" s="42">
        <f>ABS(N281-N42)*100</f>
        <v>90.59482158050244</v>
      </c>
      <c r="S42" t="s">
        <v>30</v>
      </c>
      <c r="U42" s="7">
        <v>80080</v>
      </c>
      <c r="W42" t="s">
        <v>42</v>
      </c>
      <c r="X42">
        <v>401</v>
      </c>
      <c r="Y42">
        <v>60</v>
      </c>
    </row>
    <row r="43" spans="1:25" x14ac:dyDescent="0.25">
      <c r="A43" t="s">
        <v>207</v>
      </c>
      <c r="B43" t="s">
        <v>208</v>
      </c>
      <c r="C43" s="17">
        <v>44782</v>
      </c>
      <c r="D43" s="7">
        <v>225000</v>
      </c>
      <c r="E43" t="s">
        <v>27</v>
      </c>
      <c r="F43" t="s">
        <v>28</v>
      </c>
      <c r="G43" s="7">
        <v>225000</v>
      </c>
      <c r="H43" s="7">
        <v>110200</v>
      </c>
      <c r="I43" s="12">
        <f t="shared" si="0"/>
        <v>48.977777777777774</v>
      </c>
      <c r="J43" s="7">
        <v>220365</v>
      </c>
      <c r="K43" s="7">
        <v>114814</v>
      </c>
      <c r="L43" s="7">
        <f t="shared" si="1"/>
        <v>110186</v>
      </c>
      <c r="M43" s="7">
        <v>121322.9921875</v>
      </c>
      <c r="N43" s="22">
        <f t="shared" si="2"/>
        <v>0.90820377912961292</v>
      </c>
      <c r="O43" s="27">
        <v>2000</v>
      </c>
      <c r="P43" s="32">
        <f t="shared" si="3"/>
        <v>55.093000000000004</v>
      </c>
      <c r="Q43" s="37" t="s">
        <v>29</v>
      </c>
      <c r="R43" s="42">
        <f>ABS(N197-N43)*100</f>
        <v>13.065362282005832</v>
      </c>
      <c r="S43" t="s">
        <v>30</v>
      </c>
      <c r="U43" s="7">
        <v>105000</v>
      </c>
      <c r="W43" t="s">
        <v>31</v>
      </c>
      <c r="X43">
        <v>401</v>
      </c>
      <c r="Y43">
        <v>45</v>
      </c>
    </row>
    <row r="44" spans="1:25" x14ac:dyDescent="0.25">
      <c r="A44" t="s">
        <v>186</v>
      </c>
      <c r="B44" t="s">
        <v>187</v>
      </c>
      <c r="C44" s="17">
        <v>44495</v>
      </c>
      <c r="D44" s="7">
        <v>199900</v>
      </c>
      <c r="E44" t="s">
        <v>27</v>
      </c>
      <c r="F44" t="s">
        <v>28</v>
      </c>
      <c r="G44" s="7">
        <v>199900</v>
      </c>
      <c r="H44" s="7">
        <v>97400</v>
      </c>
      <c r="I44" s="12">
        <f t="shared" si="0"/>
        <v>48.724362181090548</v>
      </c>
      <c r="J44" s="7">
        <v>194845</v>
      </c>
      <c r="K44" s="7">
        <v>81398</v>
      </c>
      <c r="L44" s="7">
        <f t="shared" si="1"/>
        <v>118502</v>
      </c>
      <c r="M44" s="7">
        <v>130398.8515625</v>
      </c>
      <c r="N44" s="22">
        <f t="shared" si="2"/>
        <v>0.90876567224368643</v>
      </c>
      <c r="O44" s="27">
        <v>1152</v>
      </c>
      <c r="P44" s="32">
        <f t="shared" si="3"/>
        <v>102.86631944444444</v>
      </c>
      <c r="Q44" s="37" t="s">
        <v>29</v>
      </c>
      <c r="R44" s="42">
        <f>ABS(N209-N44)*100</f>
        <v>29.640912118337713</v>
      </c>
      <c r="S44" t="s">
        <v>30</v>
      </c>
      <c r="U44" s="7">
        <v>68909</v>
      </c>
      <c r="W44" t="s">
        <v>31</v>
      </c>
      <c r="X44">
        <v>401</v>
      </c>
      <c r="Y44">
        <v>59</v>
      </c>
    </row>
    <row r="45" spans="1:25" x14ac:dyDescent="0.25">
      <c r="A45" t="s">
        <v>32</v>
      </c>
      <c r="B45" t="s">
        <v>33</v>
      </c>
      <c r="C45" s="17">
        <v>44897</v>
      </c>
      <c r="D45" s="7">
        <v>142400</v>
      </c>
      <c r="E45" t="s">
        <v>27</v>
      </c>
      <c r="F45" t="s">
        <v>28</v>
      </c>
      <c r="G45" s="7">
        <v>142400</v>
      </c>
      <c r="H45" s="7">
        <v>69200</v>
      </c>
      <c r="I45" s="12">
        <f t="shared" si="0"/>
        <v>48.59550561797753</v>
      </c>
      <c r="J45" s="7">
        <v>138336</v>
      </c>
      <c r="K45" s="7">
        <v>49385</v>
      </c>
      <c r="L45" s="7">
        <f t="shared" si="1"/>
        <v>93015</v>
      </c>
      <c r="M45" s="7">
        <v>102242.53125</v>
      </c>
      <c r="N45" s="22">
        <f t="shared" si="2"/>
        <v>0.90974860327511697</v>
      </c>
      <c r="O45" s="27">
        <v>1154</v>
      </c>
      <c r="P45" s="32">
        <f t="shared" si="3"/>
        <v>80.602253032928942</v>
      </c>
      <c r="Q45" s="37" t="s">
        <v>29</v>
      </c>
      <c r="R45" s="42">
        <f>ABS(N288-N45)*100</f>
        <v>90.974860327511692</v>
      </c>
      <c r="S45" t="s">
        <v>30</v>
      </c>
      <c r="U45" s="7">
        <v>40480</v>
      </c>
      <c r="W45" t="s">
        <v>31</v>
      </c>
      <c r="X45">
        <v>401</v>
      </c>
      <c r="Y45">
        <v>50</v>
      </c>
    </row>
    <row r="46" spans="1:25" x14ac:dyDescent="0.25">
      <c r="A46" t="s">
        <v>357</v>
      </c>
      <c r="B46" t="s">
        <v>358</v>
      </c>
      <c r="C46" s="17">
        <v>44553</v>
      </c>
      <c r="D46" s="7">
        <v>185000</v>
      </c>
      <c r="E46" t="s">
        <v>27</v>
      </c>
      <c r="F46" t="s">
        <v>28</v>
      </c>
      <c r="G46" s="7">
        <v>185000</v>
      </c>
      <c r="H46" s="7">
        <v>89100</v>
      </c>
      <c r="I46" s="12">
        <f t="shared" si="0"/>
        <v>48.162162162162161</v>
      </c>
      <c r="J46" s="7">
        <v>178271</v>
      </c>
      <c r="K46" s="7">
        <v>77560</v>
      </c>
      <c r="L46" s="7">
        <f t="shared" si="1"/>
        <v>107440</v>
      </c>
      <c r="M46" s="7">
        <v>115759.7734375</v>
      </c>
      <c r="N46" s="22">
        <f t="shared" si="2"/>
        <v>0.92812897615083934</v>
      </c>
      <c r="O46" s="27">
        <v>1040</v>
      </c>
      <c r="P46" s="32">
        <f t="shared" si="3"/>
        <v>103.30769230769231</v>
      </c>
      <c r="Q46" s="37" t="s">
        <v>29</v>
      </c>
      <c r="R46" s="42">
        <f>ABS(N129-N46)*100</f>
        <v>34.310604934467158</v>
      </c>
      <c r="S46" t="s">
        <v>71</v>
      </c>
      <c r="U46" s="7">
        <v>73825</v>
      </c>
      <c r="W46" t="s">
        <v>31</v>
      </c>
      <c r="X46">
        <v>401</v>
      </c>
      <c r="Y46">
        <v>49</v>
      </c>
    </row>
    <row r="47" spans="1:25" x14ac:dyDescent="0.25">
      <c r="A47" t="s">
        <v>375</v>
      </c>
      <c r="B47" t="s">
        <v>376</v>
      </c>
      <c r="C47" s="17">
        <v>45170</v>
      </c>
      <c r="D47" s="7">
        <v>242500</v>
      </c>
      <c r="E47" t="s">
        <v>27</v>
      </c>
      <c r="F47" t="s">
        <v>38</v>
      </c>
      <c r="G47" s="7">
        <v>242500</v>
      </c>
      <c r="H47" s="7">
        <v>115500</v>
      </c>
      <c r="I47" s="12">
        <f t="shared" si="0"/>
        <v>47.628865979381438</v>
      </c>
      <c r="J47" s="7">
        <v>232478</v>
      </c>
      <c r="K47" s="7">
        <v>107623</v>
      </c>
      <c r="L47" s="7">
        <f t="shared" si="1"/>
        <v>134877</v>
      </c>
      <c r="M47" s="7">
        <v>141787.359375</v>
      </c>
      <c r="N47" s="22">
        <f t="shared" si="2"/>
        <v>0.95126251447617804</v>
      </c>
      <c r="O47" s="27">
        <v>1284</v>
      </c>
      <c r="P47" s="32">
        <f t="shared" si="3"/>
        <v>105.04439252336448</v>
      </c>
      <c r="Q47" s="37" t="s">
        <v>29</v>
      </c>
      <c r="R47" s="42">
        <f>ABS(N120-N47)*100</f>
        <v>3.8647419922376747</v>
      </c>
      <c r="S47" t="s">
        <v>30</v>
      </c>
      <c r="U47" s="7">
        <v>99660</v>
      </c>
      <c r="V47" t="s">
        <v>377</v>
      </c>
      <c r="W47" t="s">
        <v>42</v>
      </c>
      <c r="X47">
        <v>401</v>
      </c>
      <c r="Y47">
        <v>47</v>
      </c>
    </row>
    <row r="48" spans="1:25" x14ac:dyDescent="0.25">
      <c r="A48" t="s">
        <v>56</v>
      </c>
      <c r="B48" t="s">
        <v>57</v>
      </c>
      <c r="C48" s="17">
        <v>45184</v>
      </c>
      <c r="D48" s="7">
        <v>200000</v>
      </c>
      <c r="E48" t="s">
        <v>27</v>
      </c>
      <c r="F48" t="s">
        <v>28</v>
      </c>
      <c r="G48" s="7">
        <v>200000</v>
      </c>
      <c r="H48" s="7">
        <v>94300</v>
      </c>
      <c r="I48" s="12">
        <f t="shared" si="0"/>
        <v>47.15</v>
      </c>
      <c r="J48" s="7">
        <v>188627</v>
      </c>
      <c r="K48" s="7">
        <v>84083</v>
      </c>
      <c r="L48" s="7">
        <f t="shared" si="1"/>
        <v>115917</v>
      </c>
      <c r="M48" s="7">
        <v>120165.515625</v>
      </c>
      <c r="N48" s="22">
        <f t="shared" si="2"/>
        <v>0.96464446889856215</v>
      </c>
      <c r="O48" s="27">
        <v>1700</v>
      </c>
      <c r="P48" s="32">
        <f t="shared" si="3"/>
        <v>68.186470588235295</v>
      </c>
      <c r="Q48" s="37" t="s">
        <v>29</v>
      </c>
      <c r="R48" s="42">
        <f>ABS(N278-N48)*100</f>
        <v>96.46444688985622</v>
      </c>
      <c r="S48" t="s">
        <v>58</v>
      </c>
      <c r="U48" s="7">
        <v>72205</v>
      </c>
      <c r="W48" t="s">
        <v>31</v>
      </c>
      <c r="X48">
        <v>401</v>
      </c>
      <c r="Y48">
        <v>45</v>
      </c>
    </row>
    <row r="49" spans="1:25" x14ac:dyDescent="0.25">
      <c r="A49" t="s">
        <v>101</v>
      </c>
      <c r="B49" t="s">
        <v>102</v>
      </c>
      <c r="C49" s="17">
        <v>45007</v>
      </c>
      <c r="D49" s="7">
        <v>525000</v>
      </c>
      <c r="E49" t="s">
        <v>27</v>
      </c>
      <c r="F49" t="s">
        <v>28</v>
      </c>
      <c r="G49" s="7">
        <v>525000</v>
      </c>
      <c r="H49" s="7">
        <v>241500</v>
      </c>
      <c r="I49" s="12">
        <f t="shared" si="0"/>
        <v>46</v>
      </c>
      <c r="J49" s="7">
        <v>483064</v>
      </c>
      <c r="K49" s="7">
        <v>125801</v>
      </c>
      <c r="L49" s="7">
        <f t="shared" si="1"/>
        <v>399199</v>
      </c>
      <c r="M49" s="7">
        <v>410647.125</v>
      </c>
      <c r="N49" s="22">
        <f t="shared" si="2"/>
        <v>0.97212174564719045</v>
      </c>
      <c r="O49" s="27">
        <v>2936</v>
      </c>
      <c r="P49" s="32">
        <f t="shared" si="3"/>
        <v>135.96696185286103</v>
      </c>
      <c r="Q49" s="37" t="s">
        <v>29</v>
      </c>
      <c r="R49" s="42">
        <f>ABS(N257-N49)*100</f>
        <v>97.212174564719049</v>
      </c>
      <c r="S49" t="s">
        <v>30</v>
      </c>
      <c r="U49" s="7">
        <v>119625</v>
      </c>
      <c r="W49" t="s">
        <v>31</v>
      </c>
      <c r="X49">
        <v>401</v>
      </c>
      <c r="Y49">
        <v>93</v>
      </c>
    </row>
    <row r="50" spans="1:25" x14ac:dyDescent="0.25">
      <c r="A50" t="s">
        <v>158</v>
      </c>
      <c r="B50" t="s">
        <v>159</v>
      </c>
      <c r="C50" s="17">
        <v>44742</v>
      </c>
      <c r="D50" s="7">
        <v>370400</v>
      </c>
      <c r="E50" t="s">
        <v>27</v>
      </c>
      <c r="F50" t="s">
        <v>28</v>
      </c>
      <c r="G50" s="7">
        <v>370400</v>
      </c>
      <c r="H50" s="7">
        <v>168700</v>
      </c>
      <c r="I50" s="12">
        <f t="shared" si="0"/>
        <v>45.545356371490278</v>
      </c>
      <c r="J50" s="7">
        <v>337473</v>
      </c>
      <c r="K50" s="7">
        <v>80208</v>
      </c>
      <c r="L50" s="7">
        <f t="shared" si="1"/>
        <v>290192</v>
      </c>
      <c r="M50" s="7">
        <v>295706.90625</v>
      </c>
      <c r="N50" s="22">
        <f t="shared" si="2"/>
        <v>0.98135009317186006</v>
      </c>
      <c r="O50" s="27">
        <v>1952</v>
      </c>
      <c r="P50" s="32">
        <f t="shared" si="3"/>
        <v>148.6639344262295</v>
      </c>
      <c r="Q50" s="37" t="s">
        <v>29</v>
      </c>
      <c r="R50" s="42">
        <f>ABS(N229-N50)*100</f>
        <v>11.762006970034411</v>
      </c>
      <c r="S50" t="s">
        <v>30</v>
      </c>
      <c r="U50" s="7">
        <v>71484</v>
      </c>
      <c r="W50" t="s">
        <v>31</v>
      </c>
      <c r="X50">
        <v>401</v>
      </c>
      <c r="Y50">
        <v>76</v>
      </c>
    </row>
    <row r="51" spans="1:25" x14ac:dyDescent="0.25">
      <c r="A51" t="s">
        <v>120</v>
      </c>
      <c r="B51" t="s">
        <v>121</v>
      </c>
      <c r="C51" s="17">
        <v>45016</v>
      </c>
      <c r="D51" s="7">
        <v>299900</v>
      </c>
      <c r="E51" t="s">
        <v>27</v>
      </c>
      <c r="F51" t="s">
        <v>28</v>
      </c>
      <c r="G51" s="7">
        <v>299900</v>
      </c>
      <c r="H51" s="7">
        <v>136900</v>
      </c>
      <c r="I51" s="12">
        <f t="shared" si="0"/>
        <v>45.648549516505504</v>
      </c>
      <c r="J51" s="7">
        <v>273809</v>
      </c>
      <c r="K51" s="7">
        <v>77313</v>
      </c>
      <c r="L51" s="7">
        <f t="shared" si="1"/>
        <v>222587</v>
      </c>
      <c r="M51" s="7">
        <v>225857.46875</v>
      </c>
      <c r="N51" s="22">
        <f t="shared" si="2"/>
        <v>0.98551976709869149</v>
      </c>
      <c r="O51" s="27">
        <v>1972</v>
      </c>
      <c r="P51" s="32">
        <f t="shared" si="3"/>
        <v>112.8737322515213</v>
      </c>
      <c r="Q51" s="37" t="s">
        <v>29</v>
      </c>
      <c r="R51" s="42">
        <f>ABS(N250-N51)*100</f>
        <v>98.551976709869152</v>
      </c>
      <c r="S51" t="s">
        <v>30</v>
      </c>
      <c r="U51" s="7">
        <v>68600</v>
      </c>
      <c r="W51" t="s">
        <v>31</v>
      </c>
      <c r="X51">
        <v>401</v>
      </c>
      <c r="Y51">
        <v>65</v>
      </c>
    </row>
    <row r="52" spans="1:25" x14ac:dyDescent="0.25">
      <c r="A52" t="s">
        <v>122</v>
      </c>
      <c r="B52" t="s">
        <v>123</v>
      </c>
      <c r="C52" s="17">
        <v>44904</v>
      </c>
      <c r="D52" s="7">
        <v>339300</v>
      </c>
      <c r="E52" t="s">
        <v>27</v>
      </c>
      <c r="F52" t="s">
        <v>28</v>
      </c>
      <c r="G52" s="7">
        <v>339300</v>
      </c>
      <c r="H52" s="7">
        <v>155600</v>
      </c>
      <c r="I52" s="12">
        <f t="shared" si="0"/>
        <v>45.859121721190689</v>
      </c>
      <c r="J52" s="7">
        <v>311250</v>
      </c>
      <c r="K52" s="7">
        <v>101978</v>
      </c>
      <c r="L52" s="7">
        <f t="shared" si="1"/>
        <v>237322</v>
      </c>
      <c r="M52" s="7">
        <v>240542.53125</v>
      </c>
      <c r="N52" s="22">
        <f t="shared" si="2"/>
        <v>0.98661138538260063</v>
      </c>
      <c r="O52" s="27">
        <v>1884</v>
      </c>
      <c r="P52" s="32">
        <f t="shared" si="3"/>
        <v>125.96709129511677</v>
      </c>
      <c r="Q52" s="37" t="s">
        <v>29</v>
      </c>
      <c r="R52" s="42">
        <f>ABS(N250-N52)*100</f>
        <v>98.661138538260062</v>
      </c>
      <c r="S52" t="s">
        <v>30</v>
      </c>
      <c r="U52" s="7">
        <v>96581</v>
      </c>
      <c r="W52" t="s">
        <v>31</v>
      </c>
      <c r="X52">
        <v>401</v>
      </c>
      <c r="Y52">
        <v>67</v>
      </c>
    </row>
    <row r="53" spans="1:25" x14ac:dyDescent="0.25">
      <c r="A53" t="s">
        <v>369</v>
      </c>
      <c r="B53" t="s">
        <v>370</v>
      </c>
      <c r="C53" s="17">
        <v>44426</v>
      </c>
      <c r="D53" s="7">
        <v>210000</v>
      </c>
      <c r="E53" t="s">
        <v>27</v>
      </c>
      <c r="F53" t="s">
        <v>28</v>
      </c>
      <c r="G53" s="7">
        <v>210000</v>
      </c>
      <c r="H53" s="7">
        <v>95300</v>
      </c>
      <c r="I53" s="12">
        <f t="shared" si="0"/>
        <v>45.38095238095238</v>
      </c>
      <c r="J53" s="7">
        <v>190568</v>
      </c>
      <c r="K53" s="7">
        <v>56631</v>
      </c>
      <c r="L53" s="7">
        <f t="shared" si="1"/>
        <v>153369</v>
      </c>
      <c r="M53" s="7">
        <v>153950.578125</v>
      </c>
      <c r="N53" s="22">
        <f t="shared" si="2"/>
        <v>0.99622230632659403</v>
      </c>
      <c r="O53" s="27">
        <v>2002</v>
      </c>
      <c r="P53" s="32">
        <f t="shared" si="3"/>
        <v>76.607892107892113</v>
      </c>
      <c r="Q53" s="37" t="s">
        <v>29</v>
      </c>
      <c r="R53" s="42">
        <f>ABS(N129-N53)*100</f>
        <v>27.501271916891689</v>
      </c>
      <c r="S53" t="s">
        <v>30</v>
      </c>
      <c r="U53" s="7">
        <v>49800</v>
      </c>
      <c r="W53" t="s">
        <v>31</v>
      </c>
      <c r="X53">
        <v>401</v>
      </c>
      <c r="Y53">
        <v>51</v>
      </c>
    </row>
    <row r="54" spans="1:25" x14ac:dyDescent="0.25">
      <c r="A54" t="s">
        <v>52</v>
      </c>
      <c r="B54" t="s">
        <v>53</v>
      </c>
      <c r="C54" s="17">
        <v>44344</v>
      </c>
      <c r="D54" s="7">
        <v>330000</v>
      </c>
      <c r="E54" t="s">
        <v>27</v>
      </c>
      <c r="F54" t="s">
        <v>28</v>
      </c>
      <c r="G54" s="7">
        <v>330000</v>
      </c>
      <c r="H54" s="7">
        <v>147600</v>
      </c>
      <c r="I54" s="12">
        <f t="shared" si="0"/>
        <v>44.727272727272727</v>
      </c>
      <c r="J54" s="7">
        <v>295291</v>
      </c>
      <c r="K54" s="7">
        <v>60685</v>
      </c>
      <c r="L54" s="7">
        <f t="shared" si="1"/>
        <v>269315</v>
      </c>
      <c r="M54" s="7">
        <v>269662.0625</v>
      </c>
      <c r="N54" s="22">
        <f t="shared" si="2"/>
        <v>0.99871297246345137</v>
      </c>
      <c r="O54" s="27">
        <v>1796</v>
      </c>
      <c r="P54" s="32">
        <f t="shared" si="3"/>
        <v>149.95267260579064</v>
      </c>
      <c r="Q54" s="37" t="s">
        <v>29</v>
      </c>
      <c r="R54" s="42">
        <f>ABS(N286-N54)*100</f>
        <v>99.871297246345137</v>
      </c>
      <c r="S54" t="s">
        <v>30</v>
      </c>
      <c r="U54" s="7">
        <v>48060</v>
      </c>
      <c r="W54" t="s">
        <v>31</v>
      </c>
      <c r="X54">
        <v>401</v>
      </c>
      <c r="Y54">
        <v>76</v>
      </c>
    </row>
    <row r="55" spans="1:25" x14ac:dyDescent="0.25">
      <c r="A55" t="s">
        <v>134</v>
      </c>
      <c r="B55" t="s">
        <v>135</v>
      </c>
      <c r="C55" s="17">
        <v>44755</v>
      </c>
      <c r="D55" s="7">
        <v>325000</v>
      </c>
      <c r="E55" t="s">
        <v>27</v>
      </c>
      <c r="F55" t="s">
        <v>28</v>
      </c>
      <c r="G55" s="7">
        <v>325000</v>
      </c>
      <c r="H55" s="7">
        <v>146800</v>
      </c>
      <c r="I55" s="12">
        <f t="shared" si="0"/>
        <v>45.169230769230765</v>
      </c>
      <c r="J55" s="7">
        <v>293641</v>
      </c>
      <c r="K55" s="7">
        <v>83641</v>
      </c>
      <c r="L55" s="7">
        <f t="shared" si="1"/>
        <v>241359</v>
      </c>
      <c r="M55" s="7">
        <v>241379.3125</v>
      </c>
      <c r="N55" s="22">
        <f t="shared" si="2"/>
        <v>0.9999158482150371</v>
      </c>
      <c r="O55" s="27">
        <v>1676</v>
      </c>
      <c r="P55" s="32">
        <f t="shared" si="3"/>
        <v>144.00894988066827</v>
      </c>
      <c r="Q55" s="37" t="s">
        <v>29</v>
      </c>
      <c r="R55" s="42">
        <f>ABS(N247-N55)*100</f>
        <v>99.991584821503707</v>
      </c>
      <c r="S55" t="s">
        <v>58</v>
      </c>
      <c r="U55" s="7">
        <v>64964</v>
      </c>
      <c r="W55" t="s">
        <v>31</v>
      </c>
      <c r="X55">
        <v>401</v>
      </c>
      <c r="Y55">
        <v>77</v>
      </c>
    </row>
    <row r="56" spans="1:25" x14ac:dyDescent="0.25">
      <c r="A56" t="s">
        <v>174</v>
      </c>
      <c r="B56" t="s">
        <v>175</v>
      </c>
      <c r="C56" s="17">
        <v>44736</v>
      </c>
      <c r="D56" s="7">
        <v>335000</v>
      </c>
      <c r="E56" t="s">
        <v>27</v>
      </c>
      <c r="F56" t="s">
        <v>28</v>
      </c>
      <c r="G56" s="7">
        <v>335000</v>
      </c>
      <c r="H56" s="7">
        <v>150600</v>
      </c>
      <c r="I56" s="12">
        <f t="shared" si="0"/>
        <v>44.955223880597018</v>
      </c>
      <c r="J56" s="7">
        <v>301190</v>
      </c>
      <c r="K56" s="7">
        <v>82810</v>
      </c>
      <c r="L56" s="7">
        <f t="shared" si="1"/>
        <v>252190</v>
      </c>
      <c r="M56" s="7">
        <v>251011.5</v>
      </c>
      <c r="N56" s="22">
        <f t="shared" si="2"/>
        <v>1.0046950040137603</v>
      </c>
      <c r="O56" s="27">
        <v>1968</v>
      </c>
      <c r="P56" s="32">
        <f t="shared" si="3"/>
        <v>128.14532520325204</v>
      </c>
      <c r="Q56" s="37" t="s">
        <v>29</v>
      </c>
      <c r="R56" s="42">
        <f>ABS(N227-N56)*100</f>
        <v>5.8648656070948268</v>
      </c>
      <c r="S56" t="s">
        <v>58</v>
      </c>
      <c r="U56" s="7">
        <v>78400</v>
      </c>
      <c r="W56" t="s">
        <v>31</v>
      </c>
      <c r="X56">
        <v>401</v>
      </c>
      <c r="Y56">
        <v>80</v>
      </c>
    </row>
    <row r="57" spans="1:25" x14ac:dyDescent="0.25">
      <c r="A57" t="s">
        <v>193</v>
      </c>
      <c r="B57" t="s">
        <v>194</v>
      </c>
      <c r="C57" s="17">
        <v>44532</v>
      </c>
      <c r="D57" s="7">
        <v>316000</v>
      </c>
      <c r="E57" t="s">
        <v>27</v>
      </c>
      <c r="F57" t="s">
        <v>28</v>
      </c>
      <c r="G57" s="7">
        <v>316000</v>
      </c>
      <c r="H57" s="7">
        <v>144500</v>
      </c>
      <c r="I57" s="12">
        <f t="shared" si="0"/>
        <v>45.72784810126582</v>
      </c>
      <c r="J57" s="7">
        <v>289007</v>
      </c>
      <c r="K57" s="7">
        <v>118605</v>
      </c>
      <c r="L57" s="7">
        <f t="shared" si="1"/>
        <v>197395</v>
      </c>
      <c r="M57" s="7">
        <v>195864.375</v>
      </c>
      <c r="N57" s="22">
        <f t="shared" si="2"/>
        <v>1.0078147187307545</v>
      </c>
      <c r="O57" s="27">
        <v>1364</v>
      </c>
      <c r="P57" s="32">
        <f t="shared" si="3"/>
        <v>144.71774193548387</v>
      </c>
      <c r="Q57" s="37" t="s">
        <v>29</v>
      </c>
      <c r="R57" s="42">
        <f>ABS(N219-N57)*100</f>
        <v>9.9466344665852251</v>
      </c>
      <c r="S57" t="s">
        <v>30</v>
      </c>
      <c r="U57" s="7">
        <v>105315</v>
      </c>
      <c r="W57" t="s">
        <v>31</v>
      </c>
      <c r="X57">
        <v>401</v>
      </c>
      <c r="Y57">
        <v>76</v>
      </c>
    </row>
    <row r="58" spans="1:25" x14ac:dyDescent="0.25">
      <c r="A58" t="s">
        <v>34</v>
      </c>
      <c r="B58" t="s">
        <v>35</v>
      </c>
      <c r="C58" s="17">
        <v>44659</v>
      </c>
      <c r="D58" s="7">
        <v>451000</v>
      </c>
      <c r="E58" t="s">
        <v>27</v>
      </c>
      <c r="F58" t="s">
        <v>28</v>
      </c>
      <c r="G58" s="7">
        <v>451000</v>
      </c>
      <c r="H58" s="7">
        <v>203200</v>
      </c>
      <c r="I58" s="12">
        <f t="shared" si="0"/>
        <v>45.055432372505543</v>
      </c>
      <c r="J58" s="7">
        <v>406335</v>
      </c>
      <c r="K58" s="7">
        <v>150498</v>
      </c>
      <c r="L58" s="7">
        <f t="shared" si="1"/>
        <v>300502</v>
      </c>
      <c r="M58" s="7">
        <v>294065.53125</v>
      </c>
      <c r="N58" s="22">
        <f t="shared" si="2"/>
        <v>1.0218878721441447</v>
      </c>
      <c r="O58" s="27">
        <v>1686</v>
      </c>
      <c r="P58" s="32">
        <f t="shared" si="3"/>
        <v>178.23368920521946</v>
      </c>
      <c r="Q58" s="37" t="s">
        <v>29</v>
      </c>
      <c r="R58" s="42">
        <f>ABS(N300-N58)*100</f>
        <v>102.18878721441446</v>
      </c>
      <c r="S58" t="s">
        <v>30</v>
      </c>
      <c r="U58" s="7">
        <v>105720</v>
      </c>
      <c r="W58" t="s">
        <v>31</v>
      </c>
      <c r="X58">
        <v>401</v>
      </c>
      <c r="Y58">
        <v>80</v>
      </c>
    </row>
    <row r="59" spans="1:25" x14ac:dyDescent="0.25">
      <c r="A59" t="s">
        <v>128</v>
      </c>
      <c r="B59" t="s">
        <v>129</v>
      </c>
      <c r="C59" s="17">
        <v>45002</v>
      </c>
      <c r="D59" s="7">
        <v>183700</v>
      </c>
      <c r="E59" t="s">
        <v>27</v>
      </c>
      <c r="F59" t="s">
        <v>28</v>
      </c>
      <c r="G59" s="7">
        <v>183700</v>
      </c>
      <c r="H59" s="7">
        <v>81800</v>
      </c>
      <c r="I59" s="12">
        <f t="shared" si="0"/>
        <v>44.529123571039733</v>
      </c>
      <c r="J59" s="7">
        <v>163531</v>
      </c>
      <c r="K59" s="7">
        <v>50376</v>
      </c>
      <c r="L59" s="7">
        <f t="shared" si="1"/>
        <v>133324</v>
      </c>
      <c r="M59" s="7">
        <v>130063.21875</v>
      </c>
      <c r="N59" s="22">
        <f t="shared" si="2"/>
        <v>1.0250707408392505</v>
      </c>
      <c r="O59" s="27">
        <v>1008</v>
      </c>
      <c r="P59" s="32">
        <f t="shared" si="3"/>
        <v>132.26587301587301</v>
      </c>
      <c r="Q59" s="37" t="s">
        <v>29</v>
      </c>
      <c r="R59" s="42">
        <f>ABS(N254-N59)*100</f>
        <v>102.50707408392505</v>
      </c>
      <c r="S59" t="s">
        <v>30</v>
      </c>
      <c r="U59" s="7">
        <v>44000</v>
      </c>
      <c r="W59" t="s">
        <v>31</v>
      </c>
      <c r="X59">
        <v>401</v>
      </c>
      <c r="Y59">
        <v>57</v>
      </c>
    </row>
    <row r="60" spans="1:25" x14ac:dyDescent="0.25">
      <c r="A60" t="s">
        <v>184</v>
      </c>
      <c r="B60" t="s">
        <v>185</v>
      </c>
      <c r="C60" s="17">
        <v>44804</v>
      </c>
      <c r="D60" s="7">
        <v>349900</v>
      </c>
      <c r="E60" t="s">
        <v>27</v>
      </c>
      <c r="F60" t="s">
        <v>28</v>
      </c>
      <c r="G60" s="7">
        <v>349900</v>
      </c>
      <c r="H60" s="7">
        <v>153600</v>
      </c>
      <c r="I60" s="12">
        <f t="shared" si="0"/>
        <v>43.898256644755648</v>
      </c>
      <c r="J60" s="7">
        <v>307211</v>
      </c>
      <c r="K60" s="7">
        <v>76865</v>
      </c>
      <c r="L60" s="7">
        <f t="shared" si="1"/>
        <v>273035</v>
      </c>
      <c r="M60" s="7">
        <v>264765.53125</v>
      </c>
      <c r="N60" s="22">
        <f t="shared" si="2"/>
        <v>1.031233177184955</v>
      </c>
      <c r="O60" s="27">
        <v>2355</v>
      </c>
      <c r="P60" s="32">
        <f t="shared" si="3"/>
        <v>115.93842887473461</v>
      </c>
      <c r="Q60" s="37" t="s">
        <v>29</v>
      </c>
      <c r="R60" s="42">
        <f>ABS(N226-N60)*100</f>
        <v>2.5269021670738745</v>
      </c>
      <c r="S60" t="s">
        <v>58</v>
      </c>
      <c r="U60" s="7">
        <v>69424</v>
      </c>
      <c r="W60" t="s">
        <v>31</v>
      </c>
      <c r="X60">
        <v>401</v>
      </c>
      <c r="Y60">
        <v>69</v>
      </c>
    </row>
    <row r="61" spans="1:25" x14ac:dyDescent="0.25">
      <c r="A61" t="s">
        <v>116</v>
      </c>
      <c r="B61" t="s">
        <v>117</v>
      </c>
      <c r="C61" s="17">
        <v>45000</v>
      </c>
      <c r="D61" s="7">
        <v>365000</v>
      </c>
      <c r="E61" t="s">
        <v>27</v>
      </c>
      <c r="F61" t="s">
        <v>28</v>
      </c>
      <c r="G61" s="7">
        <v>365000</v>
      </c>
      <c r="H61" s="7">
        <v>165300</v>
      </c>
      <c r="I61" s="12">
        <f t="shared" si="0"/>
        <v>45.287671232876711</v>
      </c>
      <c r="J61" s="7">
        <v>330656</v>
      </c>
      <c r="K61" s="7">
        <v>151068</v>
      </c>
      <c r="L61" s="7">
        <f t="shared" si="1"/>
        <v>213932</v>
      </c>
      <c r="M61" s="7">
        <v>206422.984375</v>
      </c>
      <c r="N61" s="22">
        <f t="shared" si="2"/>
        <v>1.0363768387892245</v>
      </c>
      <c r="O61" s="27">
        <v>1680</v>
      </c>
      <c r="P61" s="32">
        <f t="shared" si="3"/>
        <v>127.3404761904762</v>
      </c>
      <c r="Q61" s="37" t="s">
        <v>29</v>
      </c>
      <c r="R61" s="42">
        <f>ABS(N262-N61)*100</f>
        <v>103.63768387892245</v>
      </c>
      <c r="S61" t="s">
        <v>45</v>
      </c>
      <c r="U61" s="7">
        <v>145780</v>
      </c>
      <c r="W61" t="s">
        <v>31</v>
      </c>
      <c r="X61">
        <v>401</v>
      </c>
      <c r="Y61">
        <v>77</v>
      </c>
    </row>
    <row r="62" spans="1:25" x14ac:dyDescent="0.25">
      <c r="A62" t="s">
        <v>148</v>
      </c>
      <c r="B62" t="s">
        <v>149</v>
      </c>
      <c r="C62" s="17">
        <v>44456</v>
      </c>
      <c r="D62" s="7">
        <v>305000</v>
      </c>
      <c r="E62" t="s">
        <v>27</v>
      </c>
      <c r="F62" t="s">
        <v>28</v>
      </c>
      <c r="G62" s="7">
        <v>305000</v>
      </c>
      <c r="H62" s="7">
        <v>135100</v>
      </c>
      <c r="I62" s="12">
        <f t="shared" si="0"/>
        <v>44.295081967213115</v>
      </c>
      <c r="J62" s="7">
        <v>270299</v>
      </c>
      <c r="K62" s="7">
        <v>91230</v>
      </c>
      <c r="L62" s="7">
        <f t="shared" si="1"/>
        <v>213770</v>
      </c>
      <c r="M62" s="7">
        <v>205826.4375</v>
      </c>
      <c r="N62" s="22">
        <f t="shared" si="2"/>
        <v>1.0385934994380885</v>
      </c>
      <c r="O62" s="27">
        <v>1943</v>
      </c>
      <c r="P62" s="32">
        <f t="shared" si="3"/>
        <v>110.02058672156458</v>
      </c>
      <c r="Q62" s="37" t="s">
        <v>29</v>
      </c>
      <c r="R62" s="42">
        <f>ABS(N247-N62)*100</f>
        <v>103.85934994380885</v>
      </c>
      <c r="S62" t="s">
        <v>58</v>
      </c>
      <c r="U62" s="7">
        <v>77040</v>
      </c>
      <c r="W62" t="s">
        <v>31</v>
      </c>
      <c r="X62">
        <v>401</v>
      </c>
      <c r="Y62">
        <v>60</v>
      </c>
    </row>
    <row r="63" spans="1:25" x14ac:dyDescent="0.25">
      <c r="A63" t="s">
        <v>201</v>
      </c>
      <c r="B63" t="s">
        <v>202</v>
      </c>
      <c r="C63" s="17">
        <v>44434</v>
      </c>
      <c r="D63" s="7">
        <v>329000</v>
      </c>
      <c r="E63" t="s">
        <v>27</v>
      </c>
      <c r="F63" t="s">
        <v>28</v>
      </c>
      <c r="G63" s="7">
        <v>329000</v>
      </c>
      <c r="H63" s="7">
        <v>147400</v>
      </c>
      <c r="I63" s="12">
        <f t="shared" si="0"/>
        <v>44.80243161094225</v>
      </c>
      <c r="J63" s="7">
        <v>294796</v>
      </c>
      <c r="K63" s="7">
        <v>120155</v>
      </c>
      <c r="L63" s="7">
        <f t="shared" si="1"/>
        <v>208845</v>
      </c>
      <c r="M63" s="7">
        <v>200736.78125</v>
      </c>
      <c r="N63" s="22">
        <f t="shared" si="2"/>
        <v>1.040392292331827</v>
      </c>
      <c r="O63" s="27">
        <v>2464</v>
      </c>
      <c r="P63" s="32">
        <f t="shared" si="3"/>
        <v>84.758522727272734</v>
      </c>
      <c r="Q63" s="37" t="s">
        <v>29</v>
      </c>
      <c r="R63" s="42">
        <f>ABS(N221-N63)*100</f>
        <v>8.3239408609528382</v>
      </c>
      <c r="S63" t="s">
        <v>192</v>
      </c>
      <c r="U63" s="7">
        <v>99559</v>
      </c>
      <c r="W63" t="s">
        <v>31</v>
      </c>
      <c r="X63">
        <v>401</v>
      </c>
      <c r="Y63">
        <v>57</v>
      </c>
    </row>
    <row r="64" spans="1:25" x14ac:dyDescent="0.25">
      <c r="A64" t="s">
        <v>197</v>
      </c>
      <c r="B64" t="s">
        <v>198</v>
      </c>
      <c r="C64" s="17">
        <v>44312</v>
      </c>
      <c r="D64" s="7">
        <v>183000</v>
      </c>
      <c r="E64" t="s">
        <v>27</v>
      </c>
      <c r="F64" t="s">
        <v>28</v>
      </c>
      <c r="G64" s="7">
        <v>183000</v>
      </c>
      <c r="H64" s="7">
        <v>79700</v>
      </c>
      <c r="I64" s="12">
        <f t="shared" si="0"/>
        <v>43.551912568306008</v>
      </c>
      <c r="J64" s="7">
        <v>159412</v>
      </c>
      <c r="K64" s="7">
        <v>47513</v>
      </c>
      <c r="L64" s="7">
        <f t="shared" si="1"/>
        <v>135487</v>
      </c>
      <c r="M64" s="7">
        <v>128619.5390625</v>
      </c>
      <c r="N64" s="22">
        <f t="shared" si="2"/>
        <v>1.053393605571568</v>
      </c>
      <c r="O64" s="27">
        <v>1198</v>
      </c>
      <c r="P64" s="32">
        <f t="shared" si="3"/>
        <v>113.09432387312187</v>
      </c>
      <c r="Q64" s="37" t="s">
        <v>29</v>
      </c>
      <c r="R64" s="42">
        <f>ABS(N224-N64)*100</f>
        <v>3.1482146251696319</v>
      </c>
      <c r="S64" t="s">
        <v>30</v>
      </c>
      <c r="U64" s="7">
        <v>44000</v>
      </c>
      <c r="W64" t="s">
        <v>31</v>
      </c>
      <c r="X64">
        <v>401</v>
      </c>
      <c r="Y64">
        <v>54</v>
      </c>
    </row>
    <row r="65" spans="1:43" x14ac:dyDescent="0.25">
      <c r="A65" t="s">
        <v>154</v>
      </c>
      <c r="B65" t="s">
        <v>155</v>
      </c>
      <c r="C65" s="17">
        <v>44404</v>
      </c>
      <c r="D65" s="7">
        <v>425000</v>
      </c>
      <c r="E65" t="s">
        <v>27</v>
      </c>
      <c r="F65" t="s">
        <v>28</v>
      </c>
      <c r="G65" s="7">
        <v>425000</v>
      </c>
      <c r="H65" s="7">
        <v>184300</v>
      </c>
      <c r="I65" s="12">
        <f t="shared" si="0"/>
        <v>43.364705882352936</v>
      </c>
      <c r="J65" s="7">
        <v>368559</v>
      </c>
      <c r="K65" s="7">
        <v>101340</v>
      </c>
      <c r="L65" s="7">
        <f t="shared" si="1"/>
        <v>323660</v>
      </c>
      <c r="M65" s="7">
        <v>307148.28125</v>
      </c>
      <c r="N65" s="22">
        <f t="shared" si="2"/>
        <v>1.0537581349399134</v>
      </c>
      <c r="O65" s="27">
        <v>1754</v>
      </c>
      <c r="P65" s="32">
        <f t="shared" si="3"/>
        <v>184.52679589509691</v>
      </c>
      <c r="Q65" s="37" t="s">
        <v>29</v>
      </c>
      <c r="R65" s="42">
        <f>ABS(N246-N65)*100</f>
        <v>105.37581349399134</v>
      </c>
      <c r="S65" t="s">
        <v>30</v>
      </c>
      <c r="U65" s="7">
        <v>97497</v>
      </c>
      <c r="W65" t="s">
        <v>42</v>
      </c>
      <c r="X65">
        <v>401</v>
      </c>
      <c r="Y65">
        <v>70</v>
      </c>
    </row>
    <row r="66" spans="1:43" x14ac:dyDescent="0.25">
      <c r="A66" t="s">
        <v>168</v>
      </c>
      <c r="B66" t="s">
        <v>169</v>
      </c>
      <c r="C66" s="17">
        <v>44306</v>
      </c>
      <c r="D66" s="7">
        <v>174000</v>
      </c>
      <c r="E66" t="s">
        <v>27</v>
      </c>
      <c r="F66" t="s">
        <v>28</v>
      </c>
      <c r="G66" s="7">
        <v>174000</v>
      </c>
      <c r="H66" s="7">
        <v>77900</v>
      </c>
      <c r="I66" s="12">
        <f t="shared" ref="I66:I129" si="4">H66/G66*100</f>
        <v>44.770114942528735</v>
      </c>
      <c r="J66" s="7">
        <v>155805</v>
      </c>
      <c r="K66" s="7">
        <v>70967</v>
      </c>
      <c r="L66" s="7">
        <f t="shared" ref="L66:L129" si="5">G66-K66</f>
        <v>103033</v>
      </c>
      <c r="M66" s="7">
        <v>97514.9453125</v>
      </c>
      <c r="N66" s="22">
        <f t="shared" ref="N66:N129" si="6">L66/M66</f>
        <v>1.0565867587764792</v>
      </c>
      <c r="O66" s="27">
        <v>1431</v>
      </c>
      <c r="P66" s="32">
        <f t="shared" ref="P66:P129" si="7">L66/O66</f>
        <v>72.000698812019564</v>
      </c>
      <c r="Q66" s="37" t="s">
        <v>29</v>
      </c>
      <c r="R66" s="42">
        <f>ABS(N240-N66)*100</f>
        <v>51.604030854490325</v>
      </c>
      <c r="S66" t="s">
        <v>45</v>
      </c>
      <c r="U66" s="7">
        <v>55020</v>
      </c>
      <c r="W66" t="s">
        <v>31</v>
      </c>
      <c r="X66">
        <v>401</v>
      </c>
      <c r="Y66">
        <v>49</v>
      </c>
    </row>
    <row r="67" spans="1:43" x14ac:dyDescent="0.25">
      <c r="A67" t="s">
        <v>166</v>
      </c>
      <c r="B67" t="s">
        <v>167</v>
      </c>
      <c r="C67" s="17">
        <v>44943</v>
      </c>
      <c r="D67" s="7">
        <v>282000</v>
      </c>
      <c r="E67" t="s">
        <v>27</v>
      </c>
      <c r="F67" t="s">
        <v>28</v>
      </c>
      <c r="G67" s="7">
        <v>282000</v>
      </c>
      <c r="H67" s="7">
        <v>120900</v>
      </c>
      <c r="I67" s="12">
        <f t="shared" si="4"/>
        <v>42.87234042553191</v>
      </c>
      <c r="J67" s="7">
        <v>241736</v>
      </c>
      <c r="K67" s="7">
        <v>57910</v>
      </c>
      <c r="L67" s="7">
        <f t="shared" si="5"/>
        <v>224090</v>
      </c>
      <c r="M67" s="7">
        <v>211294.25</v>
      </c>
      <c r="N67" s="22">
        <f t="shared" si="6"/>
        <v>1.0605589125118171</v>
      </c>
      <c r="O67" s="27">
        <v>1592</v>
      </c>
      <c r="P67" s="32">
        <f t="shared" si="7"/>
        <v>140.76005025125627</v>
      </c>
      <c r="Q67" s="37" t="s">
        <v>29</v>
      </c>
      <c r="R67" s="42">
        <f>ABS(N242-N67)*100</f>
        <v>15.834613575251533</v>
      </c>
      <c r="S67" t="s">
        <v>30</v>
      </c>
      <c r="U67" s="7">
        <v>44000</v>
      </c>
      <c r="W67" t="s">
        <v>31</v>
      </c>
      <c r="X67">
        <v>401</v>
      </c>
      <c r="Y67">
        <v>57</v>
      </c>
    </row>
    <row r="68" spans="1:43" x14ac:dyDescent="0.25">
      <c r="A68" t="s">
        <v>25</v>
      </c>
      <c r="B68" t="s">
        <v>26</v>
      </c>
      <c r="C68" s="17">
        <v>45076</v>
      </c>
      <c r="D68" s="7">
        <v>265000</v>
      </c>
      <c r="E68" t="s">
        <v>27</v>
      </c>
      <c r="F68" t="s">
        <v>28</v>
      </c>
      <c r="G68" s="7">
        <v>265000</v>
      </c>
      <c r="H68" s="7">
        <v>116000</v>
      </c>
      <c r="I68" s="12">
        <f t="shared" si="4"/>
        <v>43.773584905660378</v>
      </c>
      <c r="J68" s="7">
        <v>231901</v>
      </c>
      <c r="K68" s="7">
        <v>83867</v>
      </c>
      <c r="L68" s="7">
        <f t="shared" si="5"/>
        <v>181133</v>
      </c>
      <c r="M68" s="7">
        <v>170154.015625</v>
      </c>
      <c r="N68" s="22">
        <f t="shared" si="6"/>
        <v>1.0645238041234151</v>
      </c>
      <c r="O68" s="27">
        <v>1391</v>
      </c>
      <c r="P68" s="32">
        <f t="shared" si="7"/>
        <v>130.21782890007188</v>
      </c>
      <c r="Q68" s="37" t="s">
        <v>29</v>
      </c>
      <c r="R68" s="42">
        <f>ABS(N312-N68)*100</f>
        <v>106.45238041234151</v>
      </c>
      <c r="S68" t="s">
        <v>30</v>
      </c>
      <c r="U68" s="7">
        <v>68600</v>
      </c>
      <c r="W68" t="s">
        <v>31</v>
      </c>
      <c r="X68">
        <v>401</v>
      </c>
      <c r="Y68">
        <v>65</v>
      </c>
      <c r="AO68" s="2"/>
      <c r="AQ68" s="2"/>
    </row>
    <row r="69" spans="1:43" x14ac:dyDescent="0.25">
      <c r="A69" t="s">
        <v>114</v>
      </c>
      <c r="B69" t="s">
        <v>115</v>
      </c>
      <c r="C69" s="17">
        <v>44652</v>
      </c>
      <c r="D69" s="7">
        <v>380000</v>
      </c>
      <c r="E69" t="s">
        <v>27</v>
      </c>
      <c r="F69" t="s">
        <v>28</v>
      </c>
      <c r="G69" s="7">
        <v>380000</v>
      </c>
      <c r="H69" s="7">
        <v>161500</v>
      </c>
      <c r="I69" s="12">
        <f t="shared" si="4"/>
        <v>42.5</v>
      </c>
      <c r="J69" s="7">
        <v>323041</v>
      </c>
      <c r="K69" s="7">
        <v>90294</v>
      </c>
      <c r="L69" s="7">
        <f t="shared" si="5"/>
        <v>289706</v>
      </c>
      <c r="M69" s="7">
        <v>267525.28125</v>
      </c>
      <c r="N69" s="22">
        <f t="shared" si="6"/>
        <v>1.0829107389266599</v>
      </c>
      <c r="O69" s="27">
        <v>1972</v>
      </c>
      <c r="P69" s="32">
        <f t="shared" si="7"/>
        <v>146.90973630831644</v>
      </c>
      <c r="Q69" s="37" t="s">
        <v>29</v>
      </c>
      <c r="R69" s="42">
        <f>ABS(N271-N69)*100</f>
        <v>108.29107389266599</v>
      </c>
      <c r="S69" t="s">
        <v>30</v>
      </c>
      <c r="U69" s="7">
        <v>79744</v>
      </c>
      <c r="W69" t="s">
        <v>31</v>
      </c>
      <c r="X69">
        <v>401</v>
      </c>
      <c r="Y69">
        <v>74</v>
      </c>
    </row>
    <row r="70" spans="1:43" x14ac:dyDescent="0.25">
      <c r="A70" t="s">
        <v>367</v>
      </c>
      <c r="B70" t="s">
        <v>368</v>
      </c>
      <c r="C70" s="17">
        <v>44488</v>
      </c>
      <c r="D70" s="7">
        <v>225000</v>
      </c>
      <c r="E70" t="s">
        <v>27</v>
      </c>
      <c r="F70" t="s">
        <v>28</v>
      </c>
      <c r="G70" s="7">
        <v>225000</v>
      </c>
      <c r="H70" s="7">
        <v>93500</v>
      </c>
      <c r="I70" s="12">
        <f t="shared" si="4"/>
        <v>41.555555555555557</v>
      </c>
      <c r="J70" s="7">
        <v>186940</v>
      </c>
      <c r="K70" s="7">
        <v>38609</v>
      </c>
      <c r="L70" s="7">
        <f t="shared" si="5"/>
        <v>186391</v>
      </c>
      <c r="M70" s="7">
        <v>170495.40625</v>
      </c>
      <c r="N70" s="22">
        <f t="shared" si="6"/>
        <v>1.0932318007834889</v>
      </c>
      <c r="O70" s="27">
        <v>1310</v>
      </c>
      <c r="P70" s="32">
        <f t="shared" si="7"/>
        <v>142.28320610687024</v>
      </c>
      <c r="Q70" s="37" t="s">
        <v>29</v>
      </c>
      <c r="R70" s="42">
        <f>ABS(N136-N70)*100</f>
        <v>40.609339740400749</v>
      </c>
      <c r="S70" t="s">
        <v>30</v>
      </c>
      <c r="U70" s="7">
        <v>31680</v>
      </c>
      <c r="W70" t="s">
        <v>31</v>
      </c>
      <c r="X70">
        <v>401</v>
      </c>
      <c r="Y70">
        <v>62</v>
      </c>
    </row>
    <row r="71" spans="1:43" x14ac:dyDescent="0.25">
      <c r="A71" t="s">
        <v>46</v>
      </c>
      <c r="B71" t="s">
        <v>47</v>
      </c>
      <c r="C71" s="17">
        <v>44704</v>
      </c>
      <c r="D71" s="7">
        <v>279500</v>
      </c>
      <c r="E71" t="s">
        <v>27</v>
      </c>
      <c r="F71" t="s">
        <v>28</v>
      </c>
      <c r="G71" s="7">
        <v>279500</v>
      </c>
      <c r="H71" s="7">
        <v>116600</v>
      </c>
      <c r="I71" s="12">
        <f t="shared" si="4"/>
        <v>41.717352415026831</v>
      </c>
      <c r="J71" s="7">
        <v>233168</v>
      </c>
      <c r="K71" s="7">
        <v>62932</v>
      </c>
      <c r="L71" s="7">
        <f t="shared" si="5"/>
        <v>216568</v>
      </c>
      <c r="M71" s="7">
        <v>195673.5625</v>
      </c>
      <c r="N71" s="22">
        <f t="shared" si="6"/>
        <v>1.106782118304817</v>
      </c>
      <c r="O71" s="27">
        <v>1538</v>
      </c>
      <c r="P71" s="32">
        <f t="shared" si="7"/>
        <v>140.81144343302992</v>
      </c>
      <c r="Q71" s="37" t="s">
        <v>29</v>
      </c>
      <c r="R71" s="42">
        <f>ABS(N308-N71)*100</f>
        <v>110.6782118304817</v>
      </c>
      <c r="S71" t="s">
        <v>30</v>
      </c>
      <c r="U71" s="7">
        <v>57920</v>
      </c>
      <c r="W71" t="s">
        <v>31</v>
      </c>
      <c r="X71">
        <v>401</v>
      </c>
      <c r="Y71">
        <v>67</v>
      </c>
    </row>
    <row r="72" spans="1:43" x14ac:dyDescent="0.25">
      <c r="A72" t="s">
        <v>67</v>
      </c>
      <c r="B72" t="s">
        <v>68</v>
      </c>
      <c r="C72" s="17">
        <v>44466</v>
      </c>
      <c r="D72" s="7">
        <v>202000</v>
      </c>
      <c r="E72" t="s">
        <v>27</v>
      </c>
      <c r="F72" t="s">
        <v>28</v>
      </c>
      <c r="G72" s="7">
        <v>202000</v>
      </c>
      <c r="H72" s="7">
        <v>83500</v>
      </c>
      <c r="I72" s="12">
        <f t="shared" si="4"/>
        <v>41.336633663366335</v>
      </c>
      <c r="J72" s="7">
        <v>166983</v>
      </c>
      <c r="K72" s="7">
        <v>43510</v>
      </c>
      <c r="L72" s="7">
        <f t="shared" si="5"/>
        <v>158490</v>
      </c>
      <c r="M72" s="7">
        <v>141922.984375</v>
      </c>
      <c r="N72" s="22">
        <f t="shared" si="6"/>
        <v>1.116732435538597</v>
      </c>
      <c r="O72" s="27">
        <v>2044</v>
      </c>
      <c r="P72" s="32">
        <f t="shared" si="7"/>
        <v>77.539138943248531</v>
      </c>
      <c r="Q72" s="37" t="s">
        <v>29</v>
      </c>
      <c r="R72" s="42">
        <f>ABS(N298-N72)*100</f>
        <v>111.67324355385971</v>
      </c>
      <c r="S72" t="s">
        <v>58</v>
      </c>
      <c r="U72" s="7">
        <v>43120</v>
      </c>
      <c r="W72" t="s">
        <v>31</v>
      </c>
      <c r="X72">
        <v>401</v>
      </c>
      <c r="Y72">
        <v>48</v>
      </c>
    </row>
    <row r="73" spans="1:43" x14ac:dyDescent="0.25">
      <c r="A73" t="s">
        <v>215</v>
      </c>
      <c r="B73" t="s">
        <v>216</v>
      </c>
      <c r="C73" s="17">
        <v>44358</v>
      </c>
      <c r="D73" s="7">
        <v>260000</v>
      </c>
      <c r="E73" t="s">
        <v>27</v>
      </c>
      <c r="F73" t="s">
        <v>28</v>
      </c>
      <c r="G73" s="7">
        <v>260000</v>
      </c>
      <c r="H73" s="7">
        <v>106400</v>
      </c>
      <c r="I73" s="12">
        <f t="shared" si="4"/>
        <v>40.92307692307692</v>
      </c>
      <c r="J73" s="7">
        <v>212876</v>
      </c>
      <c r="K73" s="7">
        <v>62652</v>
      </c>
      <c r="L73" s="7">
        <f t="shared" si="5"/>
        <v>197348</v>
      </c>
      <c r="M73" s="7">
        <v>172671.265625</v>
      </c>
      <c r="N73" s="22">
        <f t="shared" si="6"/>
        <v>1.142911643611809</v>
      </c>
      <c r="O73" s="27">
        <v>1606</v>
      </c>
      <c r="P73" s="32">
        <f t="shared" si="7"/>
        <v>122.88169364881693</v>
      </c>
      <c r="Q73" s="37" t="s">
        <v>29</v>
      </c>
      <c r="R73" s="42">
        <f>ABS(N220-N73)*100</f>
        <v>20.611184691216909</v>
      </c>
      <c r="S73" t="s">
        <v>30</v>
      </c>
      <c r="U73" s="7">
        <v>54730</v>
      </c>
      <c r="W73" t="s">
        <v>31</v>
      </c>
      <c r="X73">
        <v>401</v>
      </c>
      <c r="Y73">
        <v>57</v>
      </c>
    </row>
    <row r="74" spans="1:43" x14ac:dyDescent="0.25">
      <c r="A74" t="s">
        <v>353</v>
      </c>
      <c r="B74" t="s">
        <v>354</v>
      </c>
      <c r="C74" s="17">
        <v>44439</v>
      </c>
      <c r="D74" s="7">
        <v>200000</v>
      </c>
      <c r="E74" t="s">
        <v>27</v>
      </c>
      <c r="F74" t="s">
        <v>28</v>
      </c>
      <c r="G74" s="7">
        <v>200000</v>
      </c>
      <c r="H74" s="7">
        <v>85100</v>
      </c>
      <c r="I74" s="12">
        <f t="shared" si="4"/>
        <v>42.55</v>
      </c>
      <c r="J74" s="7">
        <v>170295</v>
      </c>
      <c r="K74" s="7">
        <v>78062</v>
      </c>
      <c r="L74" s="7">
        <f t="shared" si="5"/>
        <v>121938</v>
      </c>
      <c r="M74" s="7">
        <v>106014.9453125</v>
      </c>
      <c r="N74" s="22">
        <f t="shared" si="6"/>
        <v>1.1501963203448688</v>
      </c>
      <c r="O74" s="27">
        <v>1440</v>
      </c>
      <c r="P74" s="32">
        <f t="shared" si="7"/>
        <v>84.67916666666666</v>
      </c>
      <c r="Q74" s="37" t="s">
        <v>29</v>
      </c>
      <c r="R74" s="42">
        <f>ABS(N148-N74)*100</f>
        <v>38.77470788223205</v>
      </c>
      <c r="S74" t="s">
        <v>30</v>
      </c>
      <c r="U74" s="7">
        <v>75200</v>
      </c>
      <c r="W74" t="s">
        <v>31</v>
      </c>
      <c r="X74">
        <v>401</v>
      </c>
      <c r="Y74">
        <v>45</v>
      </c>
    </row>
    <row r="75" spans="1:43" x14ac:dyDescent="0.25">
      <c r="A75" t="s">
        <v>152</v>
      </c>
      <c r="B75" t="s">
        <v>153</v>
      </c>
      <c r="C75" s="17">
        <v>45037</v>
      </c>
      <c r="D75" s="7">
        <v>390000</v>
      </c>
      <c r="E75" t="s">
        <v>27</v>
      </c>
      <c r="F75" t="s">
        <v>28</v>
      </c>
      <c r="G75" s="7">
        <v>390000</v>
      </c>
      <c r="H75" s="7">
        <v>158400</v>
      </c>
      <c r="I75" s="12">
        <f t="shared" si="4"/>
        <v>40.615384615384613</v>
      </c>
      <c r="J75" s="7">
        <v>316800</v>
      </c>
      <c r="K75" s="7">
        <v>92238</v>
      </c>
      <c r="L75" s="7">
        <f t="shared" si="5"/>
        <v>297762</v>
      </c>
      <c r="M75" s="7">
        <v>258117.234375</v>
      </c>
      <c r="N75" s="22">
        <f t="shared" si="6"/>
        <v>1.1535920905126504</v>
      </c>
      <c r="O75" s="27">
        <v>2622</v>
      </c>
      <c r="P75" s="32">
        <f t="shared" si="7"/>
        <v>113.5629290617849</v>
      </c>
      <c r="Q75" s="37" t="s">
        <v>29</v>
      </c>
      <c r="R75" s="42">
        <f>ABS(N257-N75)*100</f>
        <v>115.35920905126504</v>
      </c>
      <c r="S75" t="s">
        <v>30</v>
      </c>
      <c r="U75" s="7">
        <v>90636</v>
      </c>
      <c r="W75" t="s">
        <v>42</v>
      </c>
      <c r="X75">
        <v>401</v>
      </c>
      <c r="Y75">
        <v>60</v>
      </c>
    </row>
    <row r="76" spans="1:43" x14ac:dyDescent="0.25">
      <c r="A76" t="s">
        <v>170</v>
      </c>
      <c r="B76" t="s">
        <v>171</v>
      </c>
      <c r="C76" s="17">
        <v>44728</v>
      </c>
      <c r="D76" s="7">
        <v>516000</v>
      </c>
      <c r="E76" t="s">
        <v>27</v>
      </c>
      <c r="F76" t="s">
        <v>28</v>
      </c>
      <c r="G76" s="7">
        <v>516000</v>
      </c>
      <c r="H76" s="7">
        <v>208600</v>
      </c>
      <c r="I76" s="12">
        <f t="shared" si="4"/>
        <v>40.426356589147289</v>
      </c>
      <c r="J76" s="7">
        <v>417234</v>
      </c>
      <c r="K76" s="7">
        <v>115360</v>
      </c>
      <c r="L76" s="7">
        <f t="shared" si="5"/>
        <v>400640</v>
      </c>
      <c r="M76" s="7">
        <v>346981.59375</v>
      </c>
      <c r="N76" s="22">
        <f t="shared" si="6"/>
        <v>1.1546433794083637</v>
      </c>
      <c r="O76" s="27">
        <v>1962</v>
      </c>
      <c r="P76" s="32">
        <f t="shared" si="7"/>
        <v>204.19979612640162</v>
      </c>
      <c r="Q76" s="37" t="s">
        <v>29</v>
      </c>
      <c r="R76" s="42">
        <f>ABS(N249-N76)*100</f>
        <v>115.46433794083637</v>
      </c>
      <c r="S76" t="s">
        <v>58</v>
      </c>
      <c r="U76" s="7">
        <v>105180</v>
      </c>
      <c r="W76" t="s">
        <v>31</v>
      </c>
      <c r="X76">
        <v>401</v>
      </c>
      <c r="Y76">
        <v>77</v>
      </c>
    </row>
    <row r="77" spans="1:43" x14ac:dyDescent="0.25">
      <c r="A77" t="s">
        <v>355</v>
      </c>
      <c r="B77" t="s">
        <v>356</v>
      </c>
      <c r="C77" s="17">
        <v>44687</v>
      </c>
      <c r="D77" s="7">
        <v>220000</v>
      </c>
      <c r="E77" t="s">
        <v>27</v>
      </c>
      <c r="F77" t="s">
        <v>28</v>
      </c>
      <c r="G77" s="7">
        <v>220000</v>
      </c>
      <c r="H77" s="7">
        <v>88100</v>
      </c>
      <c r="I77" s="12">
        <f t="shared" si="4"/>
        <v>40.045454545454547</v>
      </c>
      <c r="J77" s="7">
        <v>176193</v>
      </c>
      <c r="K77" s="7">
        <v>46260</v>
      </c>
      <c r="L77" s="7">
        <f t="shared" si="5"/>
        <v>173740</v>
      </c>
      <c r="M77" s="7">
        <v>149348.28125</v>
      </c>
      <c r="N77" s="22">
        <f t="shared" si="6"/>
        <v>1.1633210542889993</v>
      </c>
      <c r="O77" s="27">
        <v>2121</v>
      </c>
      <c r="P77" s="32">
        <f t="shared" si="7"/>
        <v>81.914191419141915</v>
      </c>
      <c r="Q77" s="37" t="s">
        <v>29</v>
      </c>
      <c r="R77" s="42">
        <f>ABS(N150-N77)*100</f>
        <v>39.635776354750178</v>
      </c>
      <c r="S77" t="s">
        <v>30</v>
      </c>
      <c r="U77" s="7">
        <v>44580</v>
      </c>
      <c r="W77" t="s">
        <v>31</v>
      </c>
      <c r="X77">
        <v>401</v>
      </c>
      <c r="Y77">
        <v>50</v>
      </c>
    </row>
    <row r="78" spans="1:43" x14ac:dyDescent="0.25">
      <c r="A78" t="s">
        <v>64</v>
      </c>
      <c r="B78" t="s">
        <v>65</v>
      </c>
      <c r="C78" s="17">
        <v>44662</v>
      </c>
      <c r="D78" s="7">
        <v>145000</v>
      </c>
      <c r="E78" t="s">
        <v>66</v>
      </c>
      <c r="F78" t="s">
        <v>28</v>
      </c>
      <c r="G78" s="7">
        <v>145000</v>
      </c>
      <c r="H78" s="7">
        <v>57500</v>
      </c>
      <c r="I78" s="12">
        <f t="shared" si="4"/>
        <v>39.655172413793103</v>
      </c>
      <c r="J78" s="7">
        <v>114963</v>
      </c>
      <c r="K78" s="7">
        <v>29227</v>
      </c>
      <c r="L78" s="7">
        <f t="shared" si="5"/>
        <v>115773</v>
      </c>
      <c r="M78" s="7">
        <v>98547.125</v>
      </c>
      <c r="N78" s="22">
        <f t="shared" si="6"/>
        <v>1.1747983515500833</v>
      </c>
      <c r="O78" s="27">
        <v>1148</v>
      </c>
      <c r="P78" s="32">
        <f t="shared" si="7"/>
        <v>100.84756097560975</v>
      </c>
      <c r="Q78" s="37" t="s">
        <v>29</v>
      </c>
      <c r="R78" s="42">
        <f>ABS(N305-N78)*100</f>
        <v>117.47983515500833</v>
      </c>
      <c r="S78" t="s">
        <v>30</v>
      </c>
      <c r="U78" s="7">
        <v>26840</v>
      </c>
      <c r="W78" t="s">
        <v>31</v>
      </c>
      <c r="X78">
        <v>401</v>
      </c>
      <c r="Y78">
        <v>55</v>
      </c>
    </row>
    <row r="79" spans="1:43" x14ac:dyDescent="0.25">
      <c r="A79" t="s">
        <v>156</v>
      </c>
      <c r="B79" t="s">
        <v>157</v>
      </c>
      <c r="C79" s="17">
        <v>44713</v>
      </c>
      <c r="D79" s="7">
        <v>478750</v>
      </c>
      <c r="E79" t="s">
        <v>27</v>
      </c>
      <c r="F79" t="s">
        <v>28</v>
      </c>
      <c r="G79" s="7">
        <v>478750</v>
      </c>
      <c r="H79" s="7">
        <v>194800</v>
      </c>
      <c r="I79" s="12">
        <f t="shared" si="4"/>
        <v>40.689295039164492</v>
      </c>
      <c r="J79" s="7">
        <v>389628</v>
      </c>
      <c r="K79" s="7">
        <v>150487</v>
      </c>
      <c r="L79" s="7">
        <f t="shared" si="5"/>
        <v>328263</v>
      </c>
      <c r="M79" s="7">
        <v>274874.71875</v>
      </c>
      <c r="N79" s="22">
        <f t="shared" si="6"/>
        <v>1.1942276885003633</v>
      </c>
      <c r="O79" s="27">
        <v>3051</v>
      </c>
      <c r="P79" s="32">
        <f t="shared" si="7"/>
        <v>107.59193706981317</v>
      </c>
      <c r="Q79" s="37" t="s">
        <v>29</v>
      </c>
      <c r="R79" s="42">
        <f>ABS(N259-N79)*100</f>
        <v>119.42276885003633</v>
      </c>
      <c r="S79" t="s">
        <v>30</v>
      </c>
      <c r="U79" s="7">
        <v>139994</v>
      </c>
      <c r="W79" t="s">
        <v>42</v>
      </c>
      <c r="X79">
        <v>401</v>
      </c>
      <c r="Y79">
        <v>53</v>
      </c>
    </row>
    <row r="80" spans="1:43" x14ac:dyDescent="0.25">
      <c r="A80" t="s">
        <v>203</v>
      </c>
      <c r="B80" t="s">
        <v>204</v>
      </c>
      <c r="C80" s="17">
        <v>45057</v>
      </c>
      <c r="D80" s="7">
        <v>565000</v>
      </c>
      <c r="E80" t="s">
        <v>27</v>
      </c>
      <c r="F80" t="s">
        <v>28</v>
      </c>
      <c r="G80" s="7">
        <v>565000</v>
      </c>
      <c r="H80" s="7">
        <v>216100</v>
      </c>
      <c r="I80" s="12">
        <f t="shared" si="4"/>
        <v>38.247787610619469</v>
      </c>
      <c r="J80" s="7">
        <v>432236</v>
      </c>
      <c r="K80" s="7">
        <v>92775</v>
      </c>
      <c r="L80" s="7">
        <f t="shared" si="5"/>
        <v>472225</v>
      </c>
      <c r="M80" s="7">
        <v>390185.0625</v>
      </c>
      <c r="N80" s="22">
        <f t="shared" si="6"/>
        <v>1.2102590421436239</v>
      </c>
      <c r="O80" s="27">
        <v>2760</v>
      </c>
      <c r="P80" s="32">
        <f t="shared" si="7"/>
        <v>171.09601449275362</v>
      </c>
      <c r="Q80" s="37" t="s">
        <v>29</v>
      </c>
      <c r="R80" s="42">
        <f>ABS(N237-N80)*100</f>
        <v>22.046491838281156</v>
      </c>
      <c r="S80" t="s">
        <v>90</v>
      </c>
      <c r="U80" s="7">
        <v>81000</v>
      </c>
      <c r="W80" t="s">
        <v>31</v>
      </c>
      <c r="X80">
        <v>401</v>
      </c>
      <c r="Y80">
        <v>79</v>
      </c>
    </row>
    <row r="81" spans="1:25" x14ac:dyDescent="0.25">
      <c r="A81" t="s">
        <v>211</v>
      </c>
      <c r="B81" t="s">
        <v>212</v>
      </c>
      <c r="C81" s="17">
        <v>44739</v>
      </c>
      <c r="D81" s="7">
        <v>319000</v>
      </c>
      <c r="E81" t="s">
        <v>27</v>
      </c>
      <c r="F81" t="s">
        <v>28</v>
      </c>
      <c r="G81" s="7">
        <v>319000</v>
      </c>
      <c r="H81" s="7">
        <v>129000</v>
      </c>
      <c r="I81" s="12">
        <f t="shared" si="4"/>
        <v>40.438871473354233</v>
      </c>
      <c r="J81" s="7">
        <v>257993</v>
      </c>
      <c r="K81" s="7">
        <v>104534</v>
      </c>
      <c r="L81" s="7">
        <f t="shared" si="5"/>
        <v>214466</v>
      </c>
      <c r="M81" s="7">
        <v>176389.65625</v>
      </c>
      <c r="N81" s="22">
        <f t="shared" si="6"/>
        <v>1.2158649467292673</v>
      </c>
      <c r="O81" s="27">
        <v>1980</v>
      </c>
      <c r="P81" s="32">
        <f t="shared" si="7"/>
        <v>108.31616161616162</v>
      </c>
      <c r="Q81" s="37" t="s">
        <v>29</v>
      </c>
      <c r="R81" s="42">
        <f>ABS(N233-N81)*100</f>
        <v>5.0644121533893083</v>
      </c>
      <c r="S81" t="s">
        <v>30</v>
      </c>
      <c r="U81" s="7">
        <v>81000</v>
      </c>
      <c r="W81" t="s">
        <v>31</v>
      </c>
      <c r="X81">
        <v>401</v>
      </c>
      <c r="Y81">
        <v>47</v>
      </c>
    </row>
    <row r="82" spans="1:25" x14ac:dyDescent="0.25">
      <c r="A82" t="s">
        <v>380</v>
      </c>
      <c r="B82" t="s">
        <v>381</v>
      </c>
      <c r="C82" s="17">
        <v>45072</v>
      </c>
      <c r="D82" s="7">
        <v>94900</v>
      </c>
      <c r="E82" t="s">
        <v>27</v>
      </c>
      <c r="F82" t="s">
        <v>28</v>
      </c>
      <c r="G82" s="7">
        <v>94900</v>
      </c>
      <c r="H82" s="7">
        <v>39100</v>
      </c>
      <c r="I82" s="12">
        <f t="shared" si="4"/>
        <v>41.20126448893572</v>
      </c>
      <c r="J82" s="7">
        <v>78161</v>
      </c>
      <c r="K82" s="7">
        <v>36320</v>
      </c>
      <c r="L82" s="7">
        <f t="shared" si="5"/>
        <v>58580</v>
      </c>
      <c r="M82" s="7">
        <v>48093.1015625</v>
      </c>
      <c r="N82" s="22">
        <f t="shared" si="6"/>
        <v>1.2180541095664545</v>
      </c>
      <c r="O82" s="27">
        <v>817</v>
      </c>
      <c r="P82" s="32">
        <f t="shared" si="7"/>
        <v>71.701346389228888</v>
      </c>
      <c r="Q82" s="37" t="s">
        <v>29</v>
      </c>
      <c r="R82" s="42">
        <f>ABS(N142-N82)*100</f>
        <v>48.330495742450665</v>
      </c>
      <c r="S82" t="s">
        <v>30</v>
      </c>
      <c r="U82" s="7">
        <v>35000</v>
      </c>
      <c r="W82" t="s">
        <v>229</v>
      </c>
      <c r="X82">
        <v>401</v>
      </c>
      <c r="Y82">
        <v>45</v>
      </c>
    </row>
    <row r="83" spans="1:25" x14ac:dyDescent="0.25">
      <c r="A83" t="s">
        <v>160</v>
      </c>
      <c r="B83" t="s">
        <v>161</v>
      </c>
      <c r="C83" s="17">
        <v>44833</v>
      </c>
      <c r="D83" s="7">
        <v>455000</v>
      </c>
      <c r="E83" t="s">
        <v>27</v>
      </c>
      <c r="F83" t="s">
        <v>28</v>
      </c>
      <c r="G83" s="7">
        <v>455000</v>
      </c>
      <c r="H83" s="7">
        <v>185300</v>
      </c>
      <c r="I83" s="12">
        <f t="shared" si="4"/>
        <v>40.725274725274723</v>
      </c>
      <c r="J83" s="7">
        <v>370674</v>
      </c>
      <c r="K83" s="7">
        <v>163958</v>
      </c>
      <c r="L83" s="7">
        <f t="shared" si="5"/>
        <v>291042</v>
      </c>
      <c r="M83" s="7">
        <v>237604.59375</v>
      </c>
      <c r="N83" s="22">
        <f t="shared" si="6"/>
        <v>1.2249005602401153</v>
      </c>
      <c r="O83" s="27">
        <v>2304</v>
      </c>
      <c r="P83" s="32">
        <f t="shared" si="7"/>
        <v>126.3203125</v>
      </c>
      <c r="Q83" s="37" t="s">
        <v>29</v>
      </c>
      <c r="R83" s="42">
        <f>ABS(N261-N83)*100</f>
        <v>122.49005602401152</v>
      </c>
      <c r="S83" t="s">
        <v>30</v>
      </c>
      <c r="U83" s="7">
        <v>141764</v>
      </c>
      <c r="W83" t="s">
        <v>31</v>
      </c>
      <c r="X83">
        <v>401</v>
      </c>
      <c r="Y83">
        <v>60</v>
      </c>
    </row>
    <row r="84" spans="1:25" x14ac:dyDescent="0.25">
      <c r="A84" t="s">
        <v>126</v>
      </c>
      <c r="B84" t="s">
        <v>127</v>
      </c>
      <c r="C84" s="17">
        <v>44533</v>
      </c>
      <c r="D84" s="7">
        <v>142500</v>
      </c>
      <c r="E84" t="s">
        <v>27</v>
      </c>
      <c r="F84" t="s">
        <v>28</v>
      </c>
      <c r="G84" s="7">
        <v>142500</v>
      </c>
      <c r="H84" s="7">
        <v>54400</v>
      </c>
      <c r="I84" s="12">
        <f t="shared" si="4"/>
        <v>38.175438596491226</v>
      </c>
      <c r="J84" s="7">
        <v>108897</v>
      </c>
      <c r="K84" s="7">
        <v>27890</v>
      </c>
      <c r="L84" s="7">
        <f t="shared" si="5"/>
        <v>114610</v>
      </c>
      <c r="M84" s="7">
        <v>93111.4921875</v>
      </c>
      <c r="N84" s="22">
        <f t="shared" si="6"/>
        <v>1.2308899503963284</v>
      </c>
      <c r="O84" s="27">
        <v>1050</v>
      </c>
      <c r="P84" s="32">
        <f t="shared" si="7"/>
        <v>109.15238095238095</v>
      </c>
      <c r="Q84" s="37" t="s">
        <v>29</v>
      </c>
      <c r="R84" s="42">
        <f>ABS(N280-N84)*100</f>
        <v>123.08899503963285</v>
      </c>
      <c r="S84" t="s">
        <v>71</v>
      </c>
      <c r="U84" s="7">
        <v>22000</v>
      </c>
      <c r="W84" t="s">
        <v>31</v>
      </c>
      <c r="X84">
        <v>401</v>
      </c>
      <c r="Y84">
        <v>47</v>
      </c>
    </row>
    <row r="85" spans="1:25" x14ac:dyDescent="0.25">
      <c r="A85" t="s">
        <v>178</v>
      </c>
      <c r="B85" t="s">
        <v>179</v>
      </c>
      <c r="C85" s="17">
        <v>44439</v>
      </c>
      <c r="D85" s="7">
        <v>290000</v>
      </c>
      <c r="E85" t="s">
        <v>27</v>
      </c>
      <c r="F85" t="s">
        <v>28</v>
      </c>
      <c r="G85" s="7">
        <v>290000</v>
      </c>
      <c r="H85" s="7">
        <v>116500</v>
      </c>
      <c r="I85" s="12">
        <f t="shared" si="4"/>
        <v>40.172413793103452</v>
      </c>
      <c r="J85" s="7">
        <v>233002</v>
      </c>
      <c r="K85" s="7">
        <v>95808</v>
      </c>
      <c r="L85" s="7">
        <f t="shared" si="5"/>
        <v>194192</v>
      </c>
      <c r="M85" s="7">
        <v>157694.25</v>
      </c>
      <c r="N85" s="22">
        <f t="shared" si="6"/>
        <v>1.2314462956005054</v>
      </c>
      <c r="O85" s="27">
        <v>1216</v>
      </c>
      <c r="P85" s="32">
        <f t="shared" si="7"/>
        <v>159.69736842105263</v>
      </c>
      <c r="Q85" s="37" t="s">
        <v>29</v>
      </c>
      <c r="R85" s="42">
        <f>ABS(N254-N85)*100</f>
        <v>123.14462956005055</v>
      </c>
      <c r="S85" t="s">
        <v>30</v>
      </c>
      <c r="U85" s="7">
        <v>90665</v>
      </c>
      <c r="W85" t="s">
        <v>31</v>
      </c>
      <c r="X85">
        <v>401</v>
      </c>
      <c r="Y85">
        <v>55</v>
      </c>
    </row>
    <row r="86" spans="1:25" x14ac:dyDescent="0.25">
      <c r="A86" t="s">
        <v>72</v>
      </c>
      <c r="B86" t="s">
        <v>73</v>
      </c>
      <c r="C86" s="17">
        <v>44785</v>
      </c>
      <c r="D86" s="7">
        <v>340000</v>
      </c>
      <c r="E86" t="s">
        <v>27</v>
      </c>
      <c r="F86" t="s">
        <v>28</v>
      </c>
      <c r="G86" s="7">
        <v>340000</v>
      </c>
      <c r="H86" s="7">
        <v>133700</v>
      </c>
      <c r="I86" s="12">
        <f t="shared" si="4"/>
        <v>39.32352941176471</v>
      </c>
      <c r="J86" s="7">
        <v>267371</v>
      </c>
      <c r="K86" s="7">
        <v>93822</v>
      </c>
      <c r="L86" s="7">
        <f t="shared" si="5"/>
        <v>246178</v>
      </c>
      <c r="M86" s="7">
        <v>199481.609375</v>
      </c>
      <c r="N86" s="22">
        <f t="shared" si="6"/>
        <v>1.2340887000626546</v>
      </c>
      <c r="O86" s="27">
        <v>1660</v>
      </c>
      <c r="P86" s="32">
        <f t="shared" si="7"/>
        <v>148.30000000000001</v>
      </c>
      <c r="Q86" s="37" t="s">
        <v>29</v>
      </c>
      <c r="R86" s="42">
        <f>ABS(N310-N86)*100</f>
        <v>123.40887000626546</v>
      </c>
      <c r="S86" t="s">
        <v>71</v>
      </c>
      <c r="U86" s="7">
        <v>85358</v>
      </c>
      <c r="W86" t="s">
        <v>42</v>
      </c>
      <c r="X86">
        <v>401</v>
      </c>
      <c r="Y86">
        <v>61</v>
      </c>
    </row>
    <row r="87" spans="1:25" x14ac:dyDescent="0.25">
      <c r="A87" t="s">
        <v>199</v>
      </c>
      <c r="B87" t="s">
        <v>200</v>
      </c>
      <c r="C87" s="17">
        <v>44875</v>
      </c>
      <c r="D87" s="7">
        <v>172200</v>
      </c>
      <c r="E87" t="s">
        <v>27</v>
      </c>
      <c r="F87" t="s">
        <v>28</v>
      </c>
      <c r="G87" s="7">
        <v>172200</v>
      </c>
      <c r="H87" s="7">
        <v>69300</v>
      </c>
      <c r="I87" s="12">
        <f t="shared" si="4"/>
        <v>40.243902439024396</v>
      </c>
      <c r="J87" s="7">
        <v>138573</v>
      </c>
      <c r="K87" s="7">
        <v>61078</v>
      </c>
      <c r="L87" s="7">
        <f t="shared" si="5"/>
        <v>111122</v>
      </c>
      <c r="M87" s="7">
        <v>89074.7109375</v>
      </c>
      <c r="N87" s="22">
        <f t="shared" si="6"/>
        <v>1.2475145732212329</v>
      </c>
      <c r="O87" s="27">
        <v>1456</v>
      </c>
      <c r="P87" s="32">
        <f t="shared" si="7"/>
        <v>76.320054945054949</v>
      </c>
      <c r="Q87" s="37" t="s">
        <v>29</v>
      </c>
      <c r="R87" s="42">
        <f>ABS(N246-N87)*100</f>
        <v>124.75145732212329</v>
      </c>
      <c r="S87" t="s">
        <v>90</v>
      </c>
      <c r="U87" s="7">
        <v>55781</v>
      </c>
      <c r="W87" t="s">
        <v>31</v>
      </c>
      <c r="X87">
        <v>401</v>
      </c>
      <c r="Y87">
        <v>47</v>
      </c>
    </row>
    <row r="88" spans="1:25" x14ac:dyDescent="0.25">
      <c r="A88" t="s">
        <v>95</v>
      </c>
      <c r="B88" t="s">
        <v>96</v>
      </c>
      <c r="C88" s="17">
        <v>44690</v>
      </c>
      <c r="D88" s="7">
        <v>300000</v>
      </c>
      <c r="E88" t="s">
        <v>27</v>
      </c>
      <c r="F88" t="s">
        <v>28</v>
      </c>
      <c r="G88" s="7">
        <v>300000</v>
      </c>
      <c r="H88" s="7">
        <v>117600</v>
      </c>
      <c r="I88" s="12">
        <f t="shared" si="4"/>
        <v>39.200000000000003</v>
      </c>
      <c r="J88" s="7">
        <v>235284</v>
      </c>
      <c r="K88" s="7">
        <v>91369</v>
      </c>
      <c r="L88" s="7">
        <f t="shared" si="5"/>
        <v>208631</v>
      </c>
      <c r="M88" s="7">
        <v>165419.546875</v>
      </c>
      <c r="N88" s="22">
        <f t="shared" si="6"/>
        <v>1.2612233798322088</v>
      </c>
      <c r="O88" s="27">
        <v>2650</v>
      </c>
      <c r="P88" s="32">
        <f t="shared" si="7"/>
        <v>78.728679245283018</v>
      </c>
      <c r="Q88" s="37" t="s">
        <v>29</v>
      </c>
      <c r="R88" s="42">
        <f>ABS(N299-N88)*100</f>
        <v>126.12233798322087</v>
      </c>
      <c r="S88" t="s">
        <v>30</v>
      </c>
      <c r="U88" s="7">
        <v>68600</v>
      </c>
      <c r="W88" t="s">
        <v>31</v>
      </c>
      <c r="X88">
        <v>401</v>
      </c>
      <c r="Y88">
        <v>45</v>
      </c>
    </row>
    <row r="89" spans="1:25" x14ac:dyDescent="0.25">
      <c r="A89" t="s">
        <v>124</v>
      </c>
      <c r="B89" t="s">
        <v>125</v>
      </c>
      <c r="C89" s="17">
        <v>45077</v>
      </c>
      <c r="D89" s="7">
        <v>227000</v>
      </c>
      <c r="E89" t="s">
        <v>27</v>
      </c>
      <c r="F89" t="s">
        <v>28</v>
      </c>
      <c r="G89" s="7">
        <v>227000</v>
      </c>
      <c r="H89" s="7">
        <v>91500</v>
      </c>
      <c r="I89" s="12">
        <f t="shared" si="4"/>
        <v>40.308370044052865</v>
      </c>
      <c r="J89" s="7">
        <v>183004</v>
      </c>
      <c r="K89" s="7">
        <v>86270</v>
      </c>
      <c r="L89" s="7">
        <f t="shared" si="5"/>
        <v>140730</v>
      </c>
      <c r="M89" s="7">
        <v>111188.5078125</v>
      </c>
      <c r="N89" s="22">
        <f t="shared" si="6"/>
        <v>1.265688359064199</v>
      </c>
      <c r="O89" s="27">
        <v>1170</v>
      </c>
      <c r="P89" s="32">
        <f t="shared" si="7"/>
        <v>120.28205128205128</v>
      </c>
      <c r="Q89" s="37" t="s">
        <v>29</v>
      </c>
      <c r="R89" s="42">
        <f>ABS(N286-N89)*100</f>
        <v>126.56883590641989</v>
      </c>
      <c r="S89" t="s">
        <v>71</v>
      </c>
      <c r="U89" s="7">
        <v>85300</v>
      </c>
      <c r="W89" t="s">
        <v>31</v>
      </c>
      <c r="X89">
        <v>401</v>
      </c>
      <c r="Y89">
        <v>50</v>
      </c>
    </row>
    <row r="90" spans="1:25" x14ac:dyDescent="0.25">
      <c r="A90" t="s">
        <v>382</v>
      </c>
      <c r="B90" t="s">
        <v>383</v>
      </c>
      <c r="C90" s="17">
        <v>44662</v>
      </c>
      <c r="D90" s="7">
        <v>133000</v>
      </c>
      <c r="E90" t="s">
        <v>27</v>
      </c>
      <c r="F90" t="s">
        <v>28</v>
      </c>
      <c r="G90" s="7">
        <v>133000</v>
      </c>
      <c r="H90" s="7">
        <v>51600</v>
      </c>
      <c r="I90" s="12">
        <f t="shared" si="4"/>
        <v>38.796992481203006</v>
      </c>
      <c r="J90" s="7">
        <v>103162</v>
      </c>
      <c r="K90" s="7">
        <v>37629</v>
      </c>
      <c r="L90" s="7">
        <f t="shared" si="5"/>
        <v>95371</v>
      </c>
      <c r="M90" s="7">
        <v>75325.2890625</v>
      </c>
      <c r="N90" s="22">
        <f t="shared" si="6"/>
        <v>1.2661219251461138</v>
      </c>
      <c r="O90" s="27">
        <v>1230</v>
      </c>
      <c r="P90" s="32">
        <f t="shared" si="7"/>
        <v>77.537398373983734</v>
      </c>
      <c r="Q90" s="37" t="s">
        <v>29</v>
      </c>
      <c r="R90" s="42">
        <f>ABS(N148-N90)*100</f>
        <v>50.36726836235654</v>
      </c>
      <c r="S90" t="s">
        <v>30</v>
      </c>
      <c r="U90" s="7">
        <v>35000</v>
      </c>
      <c r="W90" t="s">
        <v>229</v>
      </c>
      <c r="X90">
        <v>401</v>
      </c>
      <c r="Y90">
        <v>45</v>
      </c>
    </row>
    <row r="91" spans="1:25" x14ac:dyDescent="0.25">
      <c r="A91" t="s">
        <v>138</v>
      </c>
      <c r="B91" t="s">
        <v>139</v>
      </c>
      <c r="C91" s="17">
        <v>45014</v>
      </c>
      <c r="D91" s="7">
        <v>215000</v>
      </c>
      <c r="E91" t="s">
        <v>27</v>
      </c>
      <c r="F91" t="s">
        <v>28</v>
      </c>
      <c r="G91" s="7">
        <v>215000</v>
      </c>
      <c r="H91" s="7">
        <v>81200</v>
      </c>
      <c r="I91" s="12">
        <f t="shared" si="4"/>
        <v>37.767441860465119</v>
      </c>
      <c r="J91" s="7">
        <v>162376</v>
      </c>
      <c r="K91" s="7">
        <v>47259</v>
      </c>
      <c r="L91" s="7">
        <f t="shared" si="5"/>
        <v>167741</v>
      </c>
      <c r="M91" s="7">
        <v>132318.390625</v>
      </c>
      <c r="N91" s="22">
        <f t="shared" si="6"/>
        <v>1.267707377694687</v>
      </c>
      <c r="O91" s="27">
        <v>1360</v>
      </c>
      <c r="P91" s="32">
        <f t="shared" si="7"/>
        <v>123.3389705882353</v>
      </c>
      <c r="Q91" s="37" t="s">
        <v>29</v>
      </c>
      <c r="R91" s="42">
        <f>ABS(N281-N91)*100</f>
        <v>126.7707377694687</v>
      </c>
      <c r="S91" t="s">
        <v>30</v>
      </c>
      <c r="U91" s="7">
        <v>44000</v>
      </c>
      <c r="W91" t="s">
        <v>31</v>
      </c>
      <c r="X91">
        <v>401</v>
      </c>
      <c r="Y91">
        <v>59</v>
      </c>
    </row>
    <row r="92" spans="1:25" x14ac:dyDescent="0.25">
      <c r="A92" t="s">
        <v>36</v>
      </c>
      <c r="B92" t="s">
        <v>37</v>
      </c>
      <c r="C92" s="17">
        <v>44482</v>
      </c>
      <c r="D92" s="7">
        <v>205000</v>
      </c>
      <c r="E92" t="s">
        <v>27</v>
      </c>
      <c r="F92" t="s">
        <v>38</v>
      </c>
      <c r="G92" s="7">
        <v>205000</v>
      </c>
      <c r="H92" s="7">
        <v>80800</v>
      </c>
      <c r="I92" s="12">
        <f t="shared" si="4"/>
        <v>39.414634146341463</v>
      </c>
      <c r="J92" s="7">
        <v>191501</v>
      </c>
      <c r="K92" s="7">
        <v>67267</v>
      </c>
      <c r="L92" s="7">
        <f t="shared" si="5"/>
        <v>137733</v>
      </c>
      <c r="M92" s="7">
        <v>108314.9453125</v>
      </c>
      <c r="N92" s="22">
        <f t="shared" si="6"/>
        <v>1.2715973737753901</v>
      </c>
      <c r="O92" s="27">
        <v>1434</v>
      </c>
      <c r="P92" s="32">
        <f t="shared" si="7"/>
        <v>96.04811715481172</v>
      </c>
      <c r="Q92" s="37" t="s">
        <v>29</v>
      </c>
      <c r="R92" s="42">
        <f>ABS(N332-N92)*100</f>
        <v>127.159737377539</v>
      </c>
      <c r="S92" t="s">
        <v>30</v>
      </c>
      <c r="U92" s="7">
        <v>63000</v>
      </c>
      <c r="V92" t="s">
        <v>39</v>
      </c>
      <c r="W92" t="s">
        <v>31</v>
      </c>
      <c r="X92">
        <v>401</v>
      </c>
      <c r="Y92">
        <v>46</v>
      </c>
    </row>
    <row r="93" spans="1:25" x14ac:dyDescent="0.25">
      <c r="A93" t="s">
        <v>103</v>
      </c>
      <c r="B93" t="s">
        <v>104</v>
      </c>
      <c r="C93" s="17">
        <v>44944</v>
      </c>
      <c r="D93" s="7">
        <v>119900</v>
      </c>
      <c r="E93" t="s">
        <v>27</v>
      </c>
      <c r="F93" t="s">
        <v>28</v>
      </c>
      <c r="G93" s="7">
        <v>119900</v>
      </c>
      <c r="H93" s="7">
        <v>47400</v>
      </c>
      <c r="I93" s="12">
        <f t="shared" si="4"/>
        <v>39.532944120100083</v>
      </c>
      <c r="J93" s="7">
        <v>94875</v>
      </c>
      <c r="K93" s="7">
        <v>42897</v>
      </c>
      <c r="L93" s="7">
        <f t="shared" si="5"/>
        <v>77003</v>
      </c>
      <c r="M93" s="7">
        <v>59744.828125</v>
      </c>
      <c r="N93" s="22">
        <f t="shared" si="6"/>
        <v>1.2888647003702465</v>
      </c>
      <c r="O93" s="27">
        <v>1080</v>
      </c>
      <c r="P93" s="32">
        <f t="shared" si="7"/>
        <v>71.29907407407407</v>
      </c>
      <c r="Q93" s="37" t="s">
        <v>29</v>
      </c>
      <c r="R93" s="42">
        <f>ABS(N300-N93)*100</f>
        <v>128.88647003702465</v>
      </c>
      <c r="S93" t="s">
        <v>30</v>
      </c>
      <c r="U93" s="7">
        <v>42680</v>
      </c>
      <c r="W93" t="s">
        <v>31</v>
      </c>
      <c r="X93">
        <v>401</v>
      </c>
      <c r="Y93">
        <v>45</v>
      </c>
    </row>
    <row r="94" spans="1:25" x14ac:dyDescent="0.25">
      <c r="A94" t="s">
        <v>176</v>
      </c>
      <c r="B94" t="s">
        <v>177</v>
      </c>
      <c r="C94" s="17">
        <v>44750</v>
      </c>
      <c r="D94" s="7">
        <v>270000</v>
      </c>
      <c r="E94" t="s">
        <v>27</v>
      </c>
      <c r="F94" t="s">
        <v>28</v>
      </c>
      <c r="G94" s="7">
        <v>270000</v>
      </c>
      <c r="H94" s="7">
        <v>100300</v>
      </c>
      <c r="I94" s="12">
        <f t="shared" si="4"/>
        <v>37.148148148148145</v>
      </c>
      <c r="J94" s="7">
        <v>200653</v>
      </c>
      <c r="K94" s="7">
        <v>59723</v>
      </c>
      <c r="L94" s="7">
        <f t="shared" si="5"/>
        <v>210277</v>
      </c>
      <c r="M94" s="7">
        <v>161988.5</v>
      </c>
      <c r="N94" s="22">
        <f t="shared" si="6"/>
        <v>1.2980983217944484</v>
      </c>
      <c r="O94" s="27">
        <v>1084</v>
      </c>
      <c r="P94" s="32">
        <f t="shared" si="7"/>
        <v>193.98247232472326</v>
      </c>
      <c r="Q94" s="37" t="s">
        <v>29</v>
      </c>
      <c r="R94" s="42">
        <f>ABS(N264-N94)*100</f>
        <v>129.80983217944484</v>
      </c>
      <c r="S94" t="s">
        <v>30</v>
      </c>
      <c r="U94" s="7">
        <v>44000</v>
      </c>
      <c r="W94" t="s">
        <v>31</v>
      </c>
      <c r="X94">
        <v>401</v>
      </c>
      <c r="Y94">
        <v>61</v>
      </c>
    </row>
    <row r="95" spans="1:25" x14ac:dyDescent="0.25">
      <c r="A95" t="s">
        <v>88</v>
      </c>
      <c r="B95" t="s">
        <v>89</v>
      </c>
      <c r="C95" s="17">
        <v>44371</v>
      </c>
      <c r="D95" s="7">
        <v>220000</v>
      </c>
      <c r="E95" t="s">
        <v>27</v>
      </c>
      <c r="F95" t="s">
        <v>28</v>
      </c>
      <c r="G95" s="7">
        <v>220000</v>
      </c>
      <c r="H95" s="7">
        <v>84400</v>
      </c>
      <c r="I95" s="12">
        <f t="shared" si="4"/>
        <v>38.36363636363636</v>
      </c>
      <c r="J95" s="7">
        <v>168735</v>
      </c>
      <c r="K95" s="7">
        <v>64733</v>
      </c>
      <c r="L95" s="7">
        <f t="shared" si="5"/>
        <v>155267</v>
      </c>
      <c r="M95" s="7">
        <v>119542.53125</v>
      </c>
      <c r="N95" s="22">
        <f t="shared" si="6"/>
        <v>1.2988431680042747</v>
      </c>
      <c r="O95" s="27">
        <v>1664</v>
      </c>
      <c r="P95" s="32">
        <f t="shared" si="7"/>
        <v>93.309495192307693</v>
      </c>
      <c r="Q95" s="37" t="s">
        <v>29</v>
      </c>
      <c r="R95" s="42">
        <f>ABS(N310-N95)*100</f>
        <v>129.88431680042746</v>
      </c>
      <c r="S95" t="s">
        <v>90</v>
      </c>
      <c r="U95" s="7">
        <v>58500</v>
      </c>
      <c r="W95" t="s">
        <v>31</v>
      </c>
      <c r="X95">
        <v>401</v>
      </c>
      <c r="Y95">
        <v>46</v>
      </c>
    </row>
    <row r="96" spans="1:25" x14ac:dyDescent="0.25">
      <c r="A96" t="s">
        <v>190</v>
      </c>
      <c r="B96" t="s">
        <v>191</v>
      </c>
      <c r="C96" s="17">
        <v>44564</v>
      </c>
      <c r="D96" s="7">
        <v>380000</v>
      </c>
      <c r="E96" t="s">
        <v>27</v>
      </c>
      <c r="F96" t="s">
        <v>28</v>
      </c>
      <c r="G96" s="7">
        <v>380000</v>
      </c>
      <c r="H96" s="7">
        <v>144500</v>
      </c>
      <c r="I96" s="12">
        <f t="shared" si="4"/>
        <v>38.026315789473685</v>
      </c>
      <c r="J96" s="7">
        <v>289079</v>
      </c>
      <c r="K96" s="7">
        <v>112686</v>
      </c>
      <c r="L96" s="7">
        <f t="shared" si="5"/>
        <v>267314</v>
      </c>
      <c r="M96" s="7">
        <v>202750.578125</v>
      </c>
      <c r="N96" s="22">
        <f t="shared" si="6"/>
        <v>1.3184376709160124</v>
      </c>
      <c r="O96" s="27">
        <v>2688</v>
      </c>
      <c r="P96" s="32">
        <f t="shared" si="7"/>
        <v>99.44717261904762</v>
      </c>
      <c r="Q96" s="37" t="s">
        <v>29</v>
      </c>
      <c r="R96" s="42">
        <f>ABS(N259-N96)*100</f>
        <v>131.84376709160125</v>
      </c>
      <c r="S96" t="s">
        <v>192</v>
      </c>
      <c r="U96" s="7">
        <v>105090</v>
      </c>
      <c r="W96" t="s">
        <v>31</v>
      </c>
      <c r="X96">
        <v>401</v>
      </c>
      <c r="Y96">
        <v>64</v>
      </c>
    </row>
    <row r="97" spans="1:25" x14ac:dyDescent="0.25">
      <c r="A97" t="s">
        <v>84</v>
      </c>
      <c r="B97" t="s">
        <v>85</v>
      </c>
      <c r="C97" s="17">
        <v>44911</v>
      </c>
      <c r="D97" s="7">
        <v>260000</v>
      </c>
      <c r="E97" t="s">
        <v>27</v>
      </c>
      <c r="F97" t="s">
        <v>28</v>
      </c>
      <c r="G97" s="7">
        <v>260000</v>
      </c>
      <c r="H97" s="7">
        <v>96100</v>
      </c>
      <c r="I97" s="12">
        <f t="shared" si="4"/>
        <v>36.96153846153846</v>
      </c>
      <c r="J97" s="7">
        <v>192252</v>
      </c>
      <c r="K97" s="7">
        <v>73853</v>
      </c>
      <c r="L97" s="7">
        <f t="shared" si="5"/>
        <v>186147</v>
      </c>
      <c r="M97" s="7">
        <v>136090.796875</v>
      </c>
      <c r="N97" s="22">
        <f t="shared" si="6"/>
        <v>1.3678147551077744</v>
      </c>
      <c r="O97" s="27">
        <v>1788</v>
      </c>
      <c r="P97" s="32">
        <f t="shared" si="7"/>
        <v>104.10906040268456</v>
      </c>
      <c r="Q97" s="37" t="s">
        <v>29</v>
      </c>
      <c r="R97" s="42">
        <f>ABS(N314-N97)*100</f>
        <v>136.78147551077743</v>
      </c>
      <c r="S97" t="s">
        <v>58</v>
      </c>
      <c r="U97" s="7">
        <v>53280</v>
      </c>
      <c r="W97" t="s">
        <v>31</v>
      </c>
      <c r="X97">
        <v>401</v>
      </c>
      <c r="Y97">
        <v>45</v>
      </c>
    </row>
    <row r="98" spans="1:25" x14ac:dyDescent="0.25">
      <c r="A98" t="s">
        <v>99</v>
      </c>
      <c r="B98" t="s">
        <v>100</v>
      </c>
      <c r="C98" s="17">
        <v>45082</v>
      </c>
      <c r="D98" s="7">
        <v>200000</v>
      </c>
      <c r="E98" t="s">
        <v>27</v>
      </c>
      <c r="F98" t="s">
        <v>28</v>
      </c>
      <c r="G98" s="7">
        <v>200000</v>
      </c>
      <c r="H98" s="7">
        <v>70400</v>
      </c>
      <c r="I98" s="12">
        <f t="shared" si="4"/>
        <v>35.199999999999996</v>
      </c>
      <c r="J98" s="7">
        <v>140775</v>
      </c>
      <c r="K98" s="7">
        <v>39181</v>
      </c>
      <c r="L98" s="7">
        <f t="shared" si="5"/>
        <v>160819</v>
      </c>
      <c r="M98" s="7">
        <v>116774.7109375</v>
      </c>
      <c r="N98" s="22">
        <f t="shared" si="6"/>
        <v>1.3771731799539484</v>
      </c>
      <c r="O98" s="27">
        <v>1434</v>
      </c>
      <c r="P98" s="32">
        <f t="shared" si="7"/>
        <v>112.14714086471409</v>
      </c>
      <c r="Q98" s="37" t="s">
        <v>29</v>
      </c>
      <c r="R98" s="42">
        <f>ABS(N307-N98)*100</f>
        <v>137.71731799539484</v>
      </c>
      <c r="S98" t="s">
        <v>30</v>
      </c>
      <c r="U98" s="7">
        <v>25960</v>
      </c>
      <c r="W98" t="s">
        <v>31</v>
      </c>
      <c r="X98">
        <v>401</v>
      </c>
      <c r="Y98">
        <v>45</v>
      </c>
    </row>
    <row r="99" spans="1:25" x14ac:dyDescent="0.25">
      <c r="A99" t="s">
        <v>140</v>
      </c>
      <c r="B99" t="s">
        <v>141</v>
      </c>
      <c r="C99" s="17">
        <v>45198</v>
      </c>
      <c r="D99" s="7">
        <v>270000</v>
      </c>
      <c r="E99" t="s">
        <v>27</v>
      </c>
      <c r="F99" t="s">
        <v>28</v>
      </c>
      <c r="G99" s="7">
        <v>270000</v>
      </c>
      <c r="H99" s="7">
        <v>108700</v>
      </c>
      <c r="I99" s="12">
        <f t="shared" si="4"/>
        <v>40.25925925925926</v>
      </c>
      <c r="J99" s="7">
        <v>217436</v>
      </c>
      <c r="K99" s="7">
        <v>129929</v>
      </c>
      <c r="L99" s="7">
        <f t="shared" si="5"/>
        <v>140071</v>
      </c>
      <c r="M99" s="7">
        <v>100582.7578125</v>
      </c>
      <c r="N99" s="22">
        <f t="shared" si="6"/>
        <v>1.392594546483916</v>
      </c>
      <c r="O99" s="27">
        <v>1104</v>
      </c>
      <c r="P99" s="32">
        <f t="shared" si="7"/>
        <v>126.87590579710145</v>
      </c>
      <c r="Q99" s="37" t="s">
        <v>29</v>
      </c>
      <c r="R99" s="42">
        <f>ABS(N288-N99)*100</f>
        <v>139.2594546483916</v>
      </c>
      <c r="S99" t="s">
        <v>30</v>
      </c>
      <c r="U99" s="7">
        <v>129166</v>
      </c>
      <c r="W99" t="s">
        <v>31</v>
      </c>
      <c r="X99">
        <v>401</v>
      </c>
      <c r="Y99">
        <v>48</v>
      </c>
    </row>
    <row r="100" spans="1:25" x14ac:dyDescent="0.25">
      <c r="A100" t="s">
        <v>188</v>
      </c>
      <c r="B100" t="s">
        <v>189</v>
      </c>
      <c r="C100" s="17">
        <v>44697</v>
      </c>
      <c r="D100" s="7">
        <v>249000</v>
      </c>
      <c r="E100" t="s">
        <v>27</v>
      </c>
      <c r="F100" t="s">
        <v>28</v>
      </c>
      <c r="G100" s="7">
        <v>249000</v>
      </c>
      <c r="H100" s="7">
        <v>87300</v>
      </c>
      <c r="I100" s="12">
        <f t="shared" si="4"/>
        <v>35.060240963855421</v>
      </c>
      <c r="J100" s="7">
        <v>174554</v>
      </c>
      <c r="K100" s="7">
        <v>53121</v>
      </c>
      <c r="L100" s="7">
        <f t="shared" si="5"/>
        <v>195879</v>
      </c>
      <c r="M100" s="7">
        <v>139578.15625</v>
      </c>
      <c r="N100" s="22">
        <f t="shared" si="6"/>
        <v>1.4033642889590756</v>
      </c>
      <c r="O100" s="27">
        <v>1392</v>
      </c>
      <c r="P100" s="32">
        <f t="shared" si="7"/>
        <v>140.71767241379311</v>
      </c>
      <c r="Q100" s="37" t="s">
        <v>29</v>
      </c>
      <c r="R100" s="42">
        <f>ABS(N264-N100)*100</f>
        <v>140.33642889590757</v>
      </c>
      <c r="S100" t="s">
        <v>30</v>
      </c>
      <c r="U100" s="7">
        <v>44290</v>
      </c>
      <c r="W100" t="s">
        <v>31</v>
      </c>
      <c r="X100">
        <v>401</v>
      </c>
      <c r="Y100">
        <v>50</v>
      </c>
    </row>
    <row r="101" spans="1:25" x14ac:dyDescent="0.25">
      <c r="A101" t="s">
        <v>91</v>
      </c>
      <c r="B101" t="s">
        <v>92</v>
      </c>
      <c r="C101" s="17">
        <v>44992</v>
      </c>
      <c r="D101" s="7">
        <v>430000</v>
      </c>
      <c r="E101" t="s">
        <v>27</v>
      </c>
      <c r="F101" t="s">
        <v>28</v>
      </c>
      <c r="G101" s="7">
        <v>430000</v>
      </c>
      <c r="H101" s="7">
        <v>147800</v>
      </c>
      <c r="I101" s="12">
        <f t="shared" si="4"/>
        <v>34.372093023255815</v>
      </c>
      <c r="J101" s="7">
        <v>295565</v>
      </c>
      <c r="K101" s="7">
        <v>90282</v>
      </c>
      <c r="L101" s="7">
        <f t="shared" si="5"/>
        <v>339718</v>
      </c>
      <c r="M101" s="7">
        <v>235957.46875</v>
      </c>
      <c r="N101" s="22">
        <f t="shared" si="6"/>
        <v>1.439742517156495</v>
      </c>
      <c r="O101" s="27">
        <v>2496</v>
      </c>
      <c r="P101" s="32">
        <f t="shared" si="7"/>
        <v>136.10496794871796</v>
      </c>
      <c r="Q101" s="37" t="s">
        <v>29</v>
      </c>
      <c r="R101" s="42">
        <f>ABS(N315-N101)*100</f>
        <v>143.9742517156495</v>
      </c>
      <c r="S101" t="s">
        <v>58</v>
      </c>
      <c r="U101" s="7">
        <v>80120</v>
      </c>
      <c r="W101" t="s">
        <v>31</v>
      </c>
      <c r="X101">
        <v>401</v>
      </c>
      <c r="Y101">
        <v>62</v>
      </c>
    </row>
    <row r="102" spans="1:25" x14ac:dyDescent="0.25">
      <c r="A102" t="s">
        <v>59</v>
      </c>
      <c r="B102" t="s">
        <v>60</v>
      </c>
      <c r="C102" s="17">
        <v>44288</v>
      </c>
      <c r="D102" s="7">
        <v>203000</v>
      </c>
      <c r="E102" t="s">
        <v>27</v>
      </c>
      <c r="F102" t="s">
        <v>38</v>
      </c>
      <c r="G102" s="7">
        <v>203000</v>
      </c>
      <c r="H102" s="7">
        <v>74900</v>
      </c>
      <c r="I102" s="12">
        <f t="shared" si="4"/>
        <v>36.896551724137936</v>
      </c>
      <c r="J102" s="7">
        <v>171704</v>
      </c>
      <c r="K102" s="7">
        <v>72170</v>
      </c>
      <c r="L102" s="7">
        <f t="shared" si="5"/>
        <v>130830</v>
      </c>
      <c r="M102" s="7">
        <v>89119.5390625</v>
      </c>
      <c r="N102" s="22">
        <f t="shared" si="6"/>
        <v>1.4680282391075681</v>
      </c>
      <c r="O102" s="27">
        <v>1173</v>
      </c>
      <c r="P102" s="32">
        <f t="shared" si="7"/>
        <v>111.53452685421995</v>
      </c>
      <c r="Q102" s="37" t="s">
        <v>29</v>
      </c>
      <c r="R102" s="42">
        <f>ABS(N331-N102)*100</f>
        <v>146.80282391075681</v>
      </c>
      <c r="S102" t="s">
        <v>30</v>
      </c>
      <c r="U102" s="7">
        <v>66000</v>
      </c>
      <c r="V102" t="s">
        <v>61</v>
      </c>
      <c r="W102" t="s">
        <v>31</v>
      </c>
      <c r="X102">
        <v>401</v>
      </c>
      <c r="Y102">
        <v>45</v>
      </c>
    </row>
    <row r="103" spans="1:25" x14ac:dyDescent="0.25">
      <c r="A103" t="s">
        <v>36</v>
      </c>
      <c r="B103" t="s">
        <v>37</v>
      </c>
      <c r="C103" s="17">
        <v>44482</v>
      </c>
      <c r="D103" s="7">
        <v>205000</v>
      </c>
      <c r="E103" t="s">
        <v>27</v>
      </c>
      <c r="F103" t="s">
        <v>28</v>
      </c>
      <c r="G103" s="7">
        <v>205000</v>
      </c>
      <c r="H103" s="7">
        <v>65800</v>
      </c>
      <c r="I103" s="12">
        <f t="shared" si="4"/>
        <v>32.09756097560976</v>
      </c>
      <c r="J103" s="7">
        <v>131501</v>
      </c>
      <c r="K103" s="7">
        <v>37267</v>
      </c>
      <c r="L103" s="7">
        <f t="shared" si="5"/>
        <v>167733</v>
      </c>
      <c r="M103" s="7">
        <v>108314.9453125</v>
      </c>
      <c r="N103" s="22">
        <f t="shared" si="6"/>
        <v>1.5485674623762462</v>
      </c>
      <c r="O103" s="27">
        <v>1434</v>
      </c>
      <c r="P103" s="32">
        <f t="shared" si="7"/>
        <v>116.96861924686192</v>
      </c>
      <c r="Q103" s="37" t="s">
        <v>29</v>
      </c>
      <c r="R103" s="42">
        <f>ABS(N344-N103)*100</f>
        <v>154.85674623762463</v>
      </c>
      <c r="S103" t="s">
        <v>30</v>
      </c>
      <c r="U103" s="7">
        <v>33000</v>
      </c>
      <c r="W103" t="s">
        <v>31</v>
      </c>
      <c r="X103">
        <v>401</v>
      </c>
      <c r="Y103">
        <v>46</v>
      </c>
    </row>
    <row r="104" spans="1:25" x14ac:dyDescent="0.25">
      <c r="A104" t="s">
        <v>250</v>
      </c>
      <c r="B104" t="s">
        <v>251</v>
      </c>
      <c r="C104" s="17">
        <v>44452</v>
      </c>
      <c r="D104" s="7">
        <v>530000</v>
      </c>
      <c r="E104" t="s">
        <v>27</v>
      </c>
      <c r="F104" t="s">
        <v>28</v>
      </c>
      <c r="G104" s="7">
        <v>530000</v>
      </c>
      <c r="H104" s="7">
        <v>291600</v>
      </c>
      <c r="I104" s="12">
        <f t="shared" si="4"/>
        <v>55.018867924528301</v>
      </c>
      <c r="J104" s="7">
        <v>583171</v>
      </c>
      <c r="K104" s="7">
        <v>76474</v>
      </c>
      <c r="L104" s="7">
        <f t="shared" si="5"/>
        <v>453526</v>
      </c>
      <c r="M104" s="7">
        <v>589182.5625</v>
      </c>
      <c r="N104" s="22">
        <f t="shared" si="6"/>
        <v>0.76975462083537138</v>
      </c>
      <c r="O104" s="27">
        <v>3900</v>
      </c>
      <c r="P104" s="32">
        <f t="shared" si="7"/>
        <v>116.28871794871795</v>
      </c>
      <c r="Q104" s="37" t="s">
        <v>252</v>
      </c>
      <c r="R104" s="42">
        <f>ABS(N246-N104)*100</f>
        <v>76.975462083537138</v>
      </c>
      <c r="S104" t="s">
        <v>58</v>
      </c>
      <c r="U104" s="7">
        <v>42000</v>
      </c>
      <c r="W104" t="s">
        <v>253</v>
      </c>
      <c r="X104">
        <v>401</v>
      </c>
      <c r="Y104">
        <v>76</v>
      </c>
    </row>
    <row r="105" spans="1:25" x14ac:dyDescent="0.25">
      <c r="A105" t="s">
        <v>351</v>
      </c>
      <c r="B105" t="s">
        <v>352</v>
      </c>
      <c r="C105" s="17">
        <v>44846</v>
      </c>
      <c r="D105" s="7">
        <v>425000</v>
      </c>
      <c r="E105" t="s">
        <v>27</v>
      </c>
      <c r="F105" t="s">
        <v>28</v>
      </c>
      <c r="G105" s="7">
        <v>425000</v>
      </c>
      <c r="H105" s="7">
        <v>181500</v>
      </c>
      <c r="I105" s="12">
        <f t="shared" si="4"/>
        <v>42.705882352941174</v>
      </c>
      <c r="J105" s="7">
        <v>362984</v>
      </c>
      <c r="K105" s="7">
        <v>55198</v>
      </c>
      <c r="L105" s="7">
        <f t="shared" si="5"/>
        <v>369802</v>
      </c>
      <c r="M105" s="7">
        <v>357890.6875</v>
      </c>
      <c r="N105" s="22">
        <f t="shared" si="6"/>
        <v>1.0332819850195181</v>
      </c>
      <c r="O105" s="27">
        <v>2114</v>
      </c>
      <c r="P105" s="32">
        <f t="shared" si="7"/>
        <v>174.92999053926206</v>
      </c>
      <c r="Q105" s="37" t="s">
        <v>252</v>
      </c>
      <c r="R105" s="42" t="e">
        <f>ABS(#REF!-N105)*100</f>
        <v>#REF!</v>
      </c>
      <c r="S105" t="s">
        <v>90</v>
      </c>
      <c r="U105" s="7">
        <v>42000</v>
      </c>
      <c r="W105" t="s">
        <v>253</v>
      </c>
      <c r="X105">
        <v>401</v>
      </c>
      <c r="Y105">
        <v>84</v>
      </c>
    </row>
    <row r="106" spans="1:25" x14ac:dyDescent="0.25">
      <c r="A106" t="s">
        <v>292</v>
      </c>
      <c r="B106" t="s">
        <v>293</v>
      </c>
      <c r="C106" s="17">
        <v>44833</v>
      </c>
      <c r="D106" s="7">
        <v>172500</v>
      </c>
      <c r="E106" t="s">
        <v>27</v>
      </c>
      <c r="F106" t="s">
        <v>28</v>
      </c>
      <c r="G106" s="7">
        <v>172500</v>
      </c>
      <c r="H106" s="7">
        <v>142400</v>
      </c>
      <c r="I106" s="12">
        <f t="shared" si="4"/>
        <v>82.550724637681157</v>
      </c>
      <c r="J106" s="7">
        <v>284833</v>
      </c>
      <c r="K106" s="7">
        <v>70728</v>
      </c>
      <c r="L106" s="7">
        <f t="shared" si="5"/>
        <v>101772</v>
      </c>
      <c r="M106" s="7">
        <v>240567.421875</v>
      </c>
      <c r="N106" s="22">
        <f t="shared" si="6"/>
        <v>0.42304980120243058</v>
      </c>
      <c r="O106" s="27">
        <v>1680</v>
      </c>
      <c r="P106" s="32">
        <f t="shared" si="7"/>
        <v>60.578571428571429</v>
      </c>
      <c r="Q106" s="37" t="s">
        <v>228</v>
      </c>
      <c r="R106" s="42">
        <f>ABS(N227-N106)*100</f>
        <v>64.029385888227793</v>
      </c>
      <c r="S106" t="s">
        <v>30</v>
      </c>
      <c r="U106" s="7">
        <v>60000</v>
      </c>
      <c r="W106" t="s">
        <v>229</v>
      </c>
      <c r="X106">
        <v>401</v>
      </c>
      <c r="Y106">
        <v>62</v>
      </c>
    </row>
    <row r="107" spans="1:25" x14ac:dyDescent="0.25">
      <c r="A107" t="s">
        <v>270</v>
      </c>
      <c r="B107" t="s">
        <v>271</v>
      </c>
      <c r="C107" s="17">
        <v>44503</v>
      </c>
      <c r="D107" s="7">
        <v>200000</v>
      </c>
      <c r="E107" t="s">
        <v>27</v>
      </c>
      <c r="F107" t="s">
        <v>28</v>
      </c>
      <c r="G107" s="7">
        <v>200000</v>
      </c>
      <c r="H107" s="7">
        <v>158800</v>
      </c>
      <c r="I107" s="12">
        <f t="shared" si="4"/>
        <v>79.400000000000006</v>
      </c>
      <c r="J107" s="7">
        <v>317626</v>
      </c>
      <c r="K107" s="7">
        <v>66414</v>
      </c>
      <c r="L107" s="7">
        <f t="shared" si="5"/>
        <v>133586</v>
      </c>
      <c r="M107" s="7">
        <v>282260.6875</v>
      </c>
      <c r="N107" s="22">
        <f t="shared" si="6"/>
        <v>0.47327171623926551</v>
      </c>
      <c r="O107" s="27">
        <v>1647</v>
      </c>
      <c r="P107" s="32">
        <f t="shared" si="7"/>
        <v>81.108682452944748</v>
      </c>
      <c r="Q107" s="37" t="s">
        <v>228</v>
      </c>
      <c r="R107" s="42">
        <f>ABS(N239-N107)*100</f>
        <v>109.58460200992353</v>
      </c>
      <c r="S107" t="s">
        <v>30</v>
      </c>
      <c r="U107" s="7">
        <v>60000</v>
      </c>
      <c r="W107" t="s">
        <v>229</v>
      </c>
      <c r="X107">
        <v>401</v>
      </c>
      <c r="Y107">
        <v>63</v>
      </c>
    </row>
    <row r="108" spans="1:25" x14ac:dyDescent="0.25">
      <c r="A108" t="s">
        <v>290</v>
      </c>
      <c r="B108" t="s">
        <v>291</v>
      </c>
      <c r="C108" s="17">
        <v>44736</v>
      </c>
      <c r="D108" s="7">
        <v>315000</v>
      </c>
      <c r="E108" t="s">
        <v>27</v>
      </c>
      <c r="F108" t="s">
        <v>28</v>
      </c>
      <c r="G108" s="7">
        <v>315000</v>
      </c>
      <c r="H108" s="7">
        <v>219700</v>
      </c>
      <c r="I108" s="12">
        <f t="shared" si="4"/>
        <v>69.746031746031747</v>
      </c>
      <c r="J108" s="7">
        <v>439361</v>
      </c>
      <c r="K108" s="7">
        <v>66319</v>
      </c>
      <c r="L108" s="7">
        <f t="shared" si="5"/>
        <v>248681</v>
      </c>
      <c r="M108" s="7">
        <v>419148.3125</v>
      </c>
      <c r="N108" s="22">
        <f t="shared" si="6"/>
        <v>0.5933007305140946</v>
      </c>
      <c r="O108" s="27">
        <v>3337</v>
      </c>
      <c r="P108" s="32">
        <f t="shared" si="7"/>
        <v>74.522325442013781</v>
      </c>
      <c r="Q108" s="37" t="s">
        <v>228</v>
      </c>
      <c r="R108" s="42">
        <f>ABS(N230-N108)*100</f>
        <v>52.323331255314201</v>
      </c>
      <c r="S108" t="s">
        <v>90</v>
      </c>
      <c r="U108" s="7">
        <v>60000</v>
      </c>
      <c r="W108" t="s">
        <v>229</v>
      </c>
      <c r="X108">
        <v>401</v>
      </c>
      <c r="Y108">
        <v>71</v>
      </c>
    </row>
    <row r="109" spans="1:25" x14ac:dyDescent="0.25">
      <c r="A109" t="s">
        <v>282</v>
      </c>
      <c r="B109" t="s">
        <v>283</v>
      </c>
      <c r="C109" s="17">
        <v>44333</v>
      </c>
      <c r="D109" s="7">
        <v>260000</v>
      </c>
      <c r="E109" t="s">
        <v>27</v>
      </c>
      <c r="F109" t="s">
        <v>28</v>
      </c>
      <c r="G109" s="7">
        <v>260000</v>
      </c>
      <c r="H109" s="7">
        <v>145900</v>
      </c>
      <c r="I109" s="12">
        <f t="shared" si="4"/>
        <v>56.115384615384613</v>
      </c>
      <c r="J109" s="7">
        <v>291883</v>
      </c>
      <c r="K109" s="7">
        <v>64744</v>
      </c>
      <c r="L109" s="7">
        <f t="shared" si="5"/>
        <v>195256</v>
      </c>
      <c r="M109" s="7">
        <v>255212.359375</v>
      </c>
      <c r="N109" s="22">
        <f t="shared" si="6"/>
        <v>0.76507266528223949</v>
      </c>
      <c r="O109" s="27">
        <v>1487</v>
      </c>
      <c r="P109" s="32">
        <f t="shared" si="7"/>
        <v>131.30867518493611</v>
      </c>
      <c r="Q109" s="37" t="s">
        <v>228</v>
      </c>
      <c r="R109" s="42">
        <f>ABS(N235-N109)*100</f>
        <v>64.536152355255652</v>
      </c>
      <c r="S109" t="s">
        <v>30</v>
      </c>
      <c r="U109" s="7">
        <v>60000</v>
      </c>
      <c r="W109" t="s">
        <v>229</v>
      </c>
      <c r="X109">
        <v>401</v>
      </c>
      <c r="Y109">
        <v>65</v>
      </c>
    </row>
    <row r="110" spans="1:25" x14ac:dyDescent="0.25">
      <c r="A110" t="s">
        <v>284</v>
      </c>
      <c r="B110" t="s">
        <v>285</v>
      </c>
      <c r="C110" s="17">
        <v>44473</v>
      </c>
      <c r="D110" s="7">
        <v>246000</v>
      </c>
      <c r="E110" t="s">
        <v>27</v>
      </c>
      <c r="F110" t="s">
        <v>28</v>
      </c>
      <c r="G110" s="7">
        <v>246000</v>
      </c>
      <c r="H110" s="7">
        <v>137600</v>
      </c>
      <c r="I110" s="12">
        <f t="shared" si="4"/>
        <v>55.934959349593491</v>
      </c>
      <c r="J110" s="7">
        <v>275239</v>
      </c>
      <c r="K110" s="7">
        <v>64666</v>
      </c>
      <c r="L110" s="7">
        <f t="shared" si="5"/>
        <v>181334</v>
      </c>
      <c r="M110" s="7">
        <v>236598.875</v>
      </c>
      <c r="N110" s="22">
        <f t="shared" si="6"/>
        <v>0.76641953601850388</v>
      </c>
      <c r="O110" s="27">
        <v>1860</v>
      </c>
      <c r="P110" s="32">
        <f t="shared" si="7"/>
        <v>97.491397849462359</v>
      </c>
      <c r="Q110" s="37" t="s">
        <v>228</v>
      </c>
      <c r="R110" s="42">
        <f>ABS(N235-N110)*100</f>
        <v>64.401465281629214</v>
      </c>
      <c r="S110" t="s">
        <v>58</v>
      </c>
      <c r="U110" s="7">
        <v>60000</v>
      </c>
      <c r="W110" t="s">
        <v>229</v>
      </c>
      <c r="X110">
        <v>401</v>
      </c>
      <c r="Y110">
        <v>71</v>
      </c>
    </row>
    <row r="111" spans="1:25" x14ac:dyDescent="0.25">
      <c r="A111" t="s">
        <v>286</v>
      </c>
      <c r="B111" t="s">
        <v>287</v>
      </c>
      <c r="C111" s="17">
        <v>44365</v>
      </c>
      <c r="D111" s="7">
        <v>206000</v>
      </c>
      <c r="E111" t="s">
        <v>27</v>
      </c>
      <c r="F111" t="s">
        <v>28</v>
      </c>
      <c r="G111" s="7">
        <v>206000</v>
      </c>
      <c r="H111" s="7">
        <v>114300</v>
      </c>
      <c r="I111" s="12">
        <f t="shared" si="4"/>
        <v>55.485436893203889</v>
      </c>
      <c r="J111" s="7">
        <v>228694</v>
      </c>
      <c r="K111" s="7">
        <v>62323</v>
      </c>
      <c r="L111" s="7">
        <f t="shared" si="5"/>
        <v>143677</v>
      </c>
      <c r="M111" s="7">
        <v>186933.703125</v>
      </c>
      <c r="N111" s="22">
        <f t="shared" si="6"/>
        <v>0.76859869353748989</v>
      </c>
      <c r="O111" s="27">
        <v>1354</v>
      </c>
      <c r="P111" s="32">
        <f t="shared" si="7"/>
        <v>106.11299852289513</v>
      </c>
      <c r="Q111" s="37" t="s">
        <v>228</v>
      </c>
      <c r="R111" s="42">
        <f>ABS(N235-N111)*100</f>
        <v>64.183549529730612</v>
      </c>
      <c r="S111" t="s">
        <v>30</v>
      </c>
      <c r="U111" s="7">
        <v>60000</v>
      </c>
      <c r="W111" t="s">
        <v>229</v>
      </c>
      <c r="X111">
        <v>401</v>
      </c>
      <c r="Y111">
        <v>60</v>
      </c>
    </row>
    <row r="112" spans="1:25" x14ac:dyDescent="0.25">
      <c r="A112" t="s">
        <v>280</v>
      </c>
      <c r="B112" t="s">
        <v>281</v>
      </c>
      <c r="C112" s="17">
        <v>44379</v>
      </c>
      <c r="D112" s="7">
        <v>264000</v>
      </c>
      <c r="E112" t="s">
        <v>27</v>
      </c>
      <c r="F112" t="s">
        <v>28</v>
      </c>
      <c r="G112" s="7">
        <v>264000</v>
      </c>
      <c r="H112" s="7">
        <v>147200</v>
      </c>
      <c r="I112" s="12">
        <f t="shared" si="4"/>
        <v>55.757575757575765</v>
      </c>
      <c r="J112" s="7">
        <v>294321</v>
      </c>
      <c r="K112" s="7">
        <v>65435</v>
      </c>
      <c r="L112" s="7">
        <f t="shared" si="5"/>
        <v>198565</v>
      </c>
      <c r="M112" s="7">
        <v>257175.28125</v>
      </c>
      <c r="N112" s="22">
        <f t="shared" si="6"/>
        <v>0.77209986525483776</v>
      </c>
      <c r="O112" s="27">
        <v>1737</v>
      </c>
      <c r="P112" s="32">
        <f t="shared" si="7"/>
        <v>114.31491076568797</v>
      </c>
      <c r="Q112" s="37" t="s">
        <v>228</v>
      </c>
      <c r="R112" s="42">
        <f>ABS(N239-N112)*100</f>
        <v>79.70178710836629</v>
      </c>
      <c r="S112" t="s">
        <v>30</v>
      </c>
      <c r="U112" s="7">
        <v>60000</v>
      </c>
      <c r="W112" t="s">
        <v>229</v>
      </c>
      <c r="X112">
        <v>401</v>
      </c>
      <c r="Y112">
        <v>73</v>
      </c>
    </row>
    <row r="113" spans="1:25" x14ac:dyDescent="0.25">
      <c r="A113" t="s">
        <v>262</v>
      </c>
      <c r="B113" t="s">
        <v>263</v>
      </c>
      <c r="C113" s="17">
        <v>44470</v>
      </c>
      <c r="D113" s="7">
        <v>155000</v>
      </c>
      <c r="E113" t="s">
        <v>27</v>
      </c>
      <c r="F113" t="s">
        <v>28</v>
      </c>
      <c r="G113" s="7">
        <v>155000</v>
      </c>
      <c r="H113" s="7">
        <v>83600</v>
      </c>
      <c r="I113" s="12">
        <f t="shared" si="4"/>
        <v>53.935483870967737</v>
      </c>
      <c r="J113" s="7">
        <v>167225</v>
      </c>
      <c r="K113" s="7">
        <v>67366</v>
      </c>
      <c r="L113" s="7">
        <f t="shared" si="5"/>
        <v>87634</v>
      </c>
      <c r="M113" s="7">
        <v>112201.125</v>
      </c>
      <c r="N113" s="22">
        <f t="shared" si="6"/>
        <v>0.78104386208248799</v>
      </c>
      <c r="O113" s="27">
        <v>988</v>
      </c>
      <c r="P113" s="32">
        <f t="shared" si="7"/>
        <v>88.698380566801617</v>
      </c>
      <c r="Q113" s="37" t="s">
        <v>228</v>
      </c>
      <c r="R113" s="42">
        <f>ABS(N250-N113)*100</f>
        <v>78.104386208248798</v>
      </c>
      <c r="S113" t="s">
        <v>30</v>
      </c>
      <c r="U113" s="7">
        <v>55000</v>
      </c>
      <c r="W113" t="s">
        <v>229</v>
      </c>
      <c r="X113">
        <v>401</v>
      </c>
      <c r="Y113">
        <v>55</v>
      </c>
    </row>
    <row r="114" spans="1:25" x14ac:dyDescent="0.25">
      <c r="A114" t="s">
        <v>266</v>
      </c>
      <c r="B114" t="s">
        <v>267</v>
      </c>
      <c r="C114" s="17">
        <v>44963</v>
      </c>
      <c r="D114" s="7">
        <v>260000</v>
      </c>
      <c r="E114" t="s">
        <v>27</v>
      </c>
      <c r="F114" t="s">
        <v>28</v>
      </c>
      <c r="G114" s="7">
        <v>260000</v>
      </c>
      <c r="H114" s="7">
        <v>137200</v>
      </c>
      <c r="I114" s="12">
        <f t="shared" si="4"/>
        <v>52.769230769230766</v>
      </c>
      <c r="J114" s="7">
        <v>274416</v>
      </c>
      <c r="K114" s="7">
        <v>69885</v>
      </c>
      <c r="L114" s="7">
        <f t="shared" si="5"/>
        <v>190115</v>
      </c>
      <c r="M114" s="7">
        <v>229810.109375</v>
      </c>
      <c r="N114" s="22">
        <f t="shared" si="6"/>
        <v>0.82726996004241815</v>
      </c>
      <c r="O114" s="27">
        <v>1155</v>
      </c>
      <c r="P114" s="32">
        <f t="shared" si="7"/>
        <v>164.60173160173161</v>
      </c>
      <c r="Q114" s="37" t="s">
        <v>228</v>
      </c>
      <c r="R114" s="42">
        <f>ABS(N248-N114)*100</f>
        <v>82.726996004241812</v>
      </c>
      <c r="S114" t="s">
        <v>30</v>
      </c>
      <c r="U114" s="7">
        <v>60000</v>
      </c>
      <c r="W114" t="s">
        <v>229</v>
      </c>
      <c r="X114">
        <v>401</v>
      </c>
      <c r="Y114">
        <v>69</v>
      </c>
    </row>
    <row r="115" spans="1:25" x14ac:dyDescent="0.25">
      <c r="A115" t="s">
        <v>230</v>
      </c>
      <c r="B115" t="s">
        <v>231</v>
      </c>
      <c r="C115" s="17">
        <v>45051</v>
      </c>
      <c r="D115" s="7">
        <v>197000</v>
      </c>
      <c r="E115" t="s">
        <v>27</v>
      </c>
      <c r="F115" t="s">
        <v>28</v>
      </c>
      <c r="G115" s="7">
        <v>197000</v>
      </c>
      <c r="H115" s="7">
        <v>104100</v>
      </c>
      <c r="I115" s="12">
        <f t="shared" si="4"/>
        <v>52.842639593908622</v>
      </c>
      <c r="J115" s="7">
        <v>208220</v>
      </c>
      <c r="K115" s="7">
        <v>39270</v>
      </c>
      <c r="L115" s="7">
        <f t="shared" si="5"/>
        <v>157730</v>
      </c>
      <c r="M115" s="7">
        <v>189831.453125</v>
      </c>
      <c r="N115" s="22">
        <f t="shared" si="6"/>
        <v>0.83089497237393073</v>
      </c>
      <c r="O115" s="27">
        <v>1378</v>
      </c>
      <c r="P115" s="32">
        <f t="shared" si="7"/>
        <v>114.46298984034833</v>
      </c>
      <c r="Q115" s="37" t="s">
        <v>228</v>
      </c>
      <c r="R115" s="42">
        <f>ABS(N257-N115)*100</f>
        <v>83.089497237393076</v>
      </c>
      <c r="S115" t="s">
        <v>30</v>
      </c>
      <c r="U115" s="7">
        <v>35000</v>
      </c>
      <c r="W115" t="s">
        <v>229</v>
      </c>
      <c r="X115">
        <v>401</v>
      </c>
      <c r="Y115">
        <v>77</v>
      </c>
    </row>
    <row r="116" spans="1:25" x14ac:dyDescent="0.25">
      <c r="A116" t="s">
        <v>256</v>
      </c>
      <c r="B116" t="s">
        <v>257</v>
      </c>
      <c r="C116" s="17">
        <v>44827</v>
      </c>
      <c r="D116" s="7">
        <v>219000</v>
      </c>
      <c r="E116" t="s">
        <v>27</v>
      </c>
      <c r="F116" t="s">
        <v>28</v>
      </c>
      <c r="G116" s="7">
        <v>219000</v>
      </c>
      <c r="H116" s="7">
        <v>106400</v>
      </c>
      <c r="I116" s="12">
        <f t="shared" si="4"/>
        <v>48.584474885844749</v>
      </c>
      <c r="J116" s="7">
        <v>212860</v>
      </c>
      <c r="K116" s="7">
        <v>63547</v>
      </c>
      <c r="L116" s="7">
        <f t="shared" si="5"/>
        <v>155453</v>
      </c>
      <c r="M116" s="7">
        <v>167767.421875</v>
      </c>
      <c r="N116" s="22">
        <f t="shared" si="6"/>
        <v>0.92659825288264119</v>
      </c>
      <c r="O116" s="27">
        <v>1988</v>
      </c>
      <c r="P116" s="32">
        <f t="shared" si="7"/>
        <v>78.195674044265587</v>
      </c>
      <c r="Q116" s="37" t="s">
        <v>228</v>
      </c>
      <c r="R116" s="42">
        <f>ABS(N245-N116)*100</f>
        <v>92.659825288264116</v>
      </c>
      <c r="S116" t="s">
        <v>192</v>
      </c>
      <c r="U116" s="7">
        <v>55000</v>
      </c>
      <c r="W116" t="s">
        <v>229</v>
      </c>
      <c r="X116">
        <v>401</v>
      </c>
      <c r="Y116">
        <v>57</v>
      </c>
    </row>
    <row r="117" spans="1:25" x14ac:dyDescent="0.25">
      <c r="A117" t="s">
        <v>264</v>
      </c>
      <c r="B117" t="s">
        <v>265</v>
      </c>
      <c r="C117" s="17">
        <v>44974</v>
      </c>
      <c r="D117" s="7">
        <v>212500</v>
      </c>
      <c r="E117" t="s">
        <v>27</v>
      </c>
      <c r="F117" t="s">
        <v>28</v>
      </c>
      <c r="G117" s="7">
        <v>212500</v>
      </c>
      <c r="H117" s="7">
        <v>103300</v>
      </c>
      <c r="I117" s="12">
        <f t="shared" si="4"/>
        <v>48.611764705882351</v>
      </c>
      <c r="J117" s="7">
        <v>206561</v>
      </c>
      <c r="K117" s="7">
        <v>63668</v>
      </c>
      <c r="L117" s="7">
        <f t="shared" si="5"/>
        <v>148832</v>
      </c>
      <c r="M117" s="7">
        <v>160553.9375</v>
      </c>
      <c r="N117" s="22">
        <f t="shared" si="6"/>
        <v>0.92699065695601512</v>
      </c>
      <c r="O117" s="27">
        <v>1331</v>
      </c>
      <c r="P117" s="32">
        <f t="shared" si="7"/>
        <v>111.81968444778362</v>
      </c>
      <c r="Q117" s="37" t="s">
        <v>228</v>
      </c>
      <c r="R117" s="42">
        <f>ABS(N241-N117)*100</f>
        <v>92.699065695601519</v>
      </c>
      <c r="S117" t="s">
        <v>30</v>
      </c>
      <c r="U117" s="7">
        <v>60000</v>
      </c>
      <c r="W117" t="s">
        <v>229</v>
      </c>
      <c r="X117">
        <v>401</v>
      </c>
      <c r="Y117">
        <v>63</v>
      </c>
    </row>
    <row r="118" spans="1:25" x14ac:dyDescent="0.25">
      <c r="A118" t="s">
        <v>274</v>
      </c>
      <c r="B118" t="s">
        <v>275</v>
      </c>
      <c r="C118" s="17">
        <v>44400</v>
      </c>
      <c r="D118" s="7">
        <v>257500</v>
      </c>
      <c r="E118" t="s">
        <v>27</v>
      </c>
      <c r="F118" t="s">
        <v>28</v>
      </c>
      <c r="G118" s="7">
        <v>257500</v>
      </c>
      <c r="H118" s="7">
        <v>122800</v>
      </c>
      <c r="I118" s="12">
        <f t="shared" si="4"/>
        <v>47.689320388349515</v>
      </c>
      <c r="J118" s="7">
        <v>245555</v>
      </c>
      <c r="K118" s="7">
        <v>63074</v>
      </c>
      <c r="L118" s="7">
        <f t="shared" si="5"/>
        <v>194426</v>
      </c>
      <c r="M118" s="7">
        <v>205034.828125</v>
      </c>
      <c r="N118" s="22">
        <f t="shared" si="6"/>
        <v>0.94825840945162598</v>
      </c>
      <c r="O118" s="27">
        <v>1560</v>
      </c>
      <c r="P118" s="32">
        <f t="shared" si="7"/>
        <v>124.63205128205128</v>
      </c>
      <c r="Q118" s="37" t="s">
        <v>228</v>
      </c>
      <c r="R118" s="42">
        <f>ABS(N237-N118)*100</f>
        <v>48.246555107480951</v>
      </c>
      <c r="S118" t="s">
        <v>30</v>
      </c>
      <c r="U118" s="7">
        <v>60000</v>
      </c>
      <c r="W118" t="s">
        <v>229</v>
      </c>
      <c r="X118">
        <v>401</v>
      </c>
      <c r="Y118">
        <v>58</v>
      </c>
    </row>
    <row r="119" spans="1:25" x14ac:dyDescent="0.25">
      <c r="A119" t="s">
        <v>276</v>
      </c>
      <c r="B119" t="s">
        <v>277</v>
      </c>
      <c r="C119" s="17">
        <v>44742</v>
      </c>
      <c r="D119" s="7">
        <v>278250</v>
      </c>
      <c r="E119" t="s">
        <v>27</v>
      </c>
      <c r="F119" t="s">
        <v>28</v>
      </c>
      <c r="G119" s="7">
        <v>278250</v>
      </c>
      <c r="H119" s="7">
        <v>129700</v>
      </c>
      <c r="I119" s="12">
        <f t="shared" si="4"/>
        <v>46.612758310871513</v>
      </c>
      <c r="J119" s="7">
        <v>259405</v>
      </c>
      <c r="K119" s="7">
        <v>65185</v>
      </c>
      <c r="L119" s="7">
        <f t="shared" si="5"/>
        <v>213065</v>
      </c>
      <c r="M119" s="7">
        <v>218224.71875</v>
      </c>
      <c r="N119" s="22">
        <f t="shared" si="6"/>
        <v>0.9763559381377368</v>
      </c>
      <c r="O119" s="27">
        <v>1159</v>
      </c>
      <c r="P119" s="32">
        <f t="shared" si="7"/>
        <v>183.83520276100086</v>
      </c>
      <c r="Q119" s="37" t="s">
        <v>228</v>
      </c>
      <c r="R119" s="42">
        <f>ABS(N237-N119)*100</f>
        <v>45.436802238869866</v>
      </c>
      <c r="S119" t="s">
        <v>30</v>
      </c>
      <c r="U119" s="7">
        <v>60000</v>
      </c>
      <c r="W119" t="s">
        <v>229</v>
      </c>
      <c r="X119">
        <v>401</v>
      </c>
      <c r="Y119">
        <v>63</v>
      </c>
    </row>
    <row r="120" spans="1:25" x14ac:dyDescent="0.25">
      <c r="A120" t="s">
        <v>226</v>
      </c>
      <c r="B120" t="s">
        <v>227</v>
      </c>
      <c r="C120" s="17">
        <v>44804</v>
      </c>
      <c r="D120" s="7">
        <v>210000</v>
      </c>
      <c r="E120" t="s">
        <v>27</v>
      </c>
      <c r="F120" t="s">
        <v>28</v>
      </c>
      <c r="G120" s="7">
        <v>210000</v>
      </c>
      <c r="H120" s="7">
        <v>96400</v>
      </c>
      <c r="I120" s="12">
        <f t="shared" si="4"/>
        <v>45.904761904761905</v>
      </c>
      <c r="J120" s="7">
        <v>192702</v>
      </c>
      <c r="K120" s="7">
        <v>38611</v>
      </c>
      <c r="L120" s="7">
        <f t="shared" si="5"/>
        <v>171389</v>
      </c>
      <c r="M120" s="7">
        <v>173135.953125</v>
      </c>
      <c r="N120" s="22">
        <f t="shared" si="6"/>
        <v>0.98990993439855479</v>
      </c>
      <c r="O120" s="27">
        <v>1541</v>
      </c>
      <c r="P120" s="32">
        <f t="shared" si="7"/>
        <v>111.21933809214795</v>
      </c>
      <c r="Q120" s="37" t="s">
        <v>228</v>
      </c>
      <c r="R120" s="42">
        <f>ABS(N263-N120)*100</f>
        <v>98.990993439855473</v>
      </c>
      <c r="S120" t="s">
        <v>192</v>
      </c>
      <c r="U120" s="7">
        <v>35000</v>
      </c>
      <c r="W120" t="s">
        <v>229</v>
      </c>
      <c r="X120">
        <v>401</v>
      </c>
      <c r="Y120">
        <v>75</v>
      </c>
    </row>
    <row r="121" spans="1:25" x14ac:dyDescent="0.25">
      <c r="A121" t="s">
        <v>268</v>
      </c>
      <c r="B121" t="s">
        <v>269</v>
      </c>
      <c r="C121" s="17">
        <v>44496</v>
      </c>
      <c r="D121" s="7">
        <v>235000</v>
      </c>
      <c r="E121" t="s">
        <v>27</v>
      </c>
      <c r="F121" t="s">
        <v>28</v>
      </c>
      <c r="G121" s="7">
        <v>235000</v>
      </c>
      <c r="H121" s="7">
        <v>105900</v>
      </c>
      <c r="I121" s="12">
        <f t="shared" si="4"/>
        <v>45.063829787234042</v>
      </c>
      <c r="J121" s="7">
        <v>211768</v>
      </c>
      <c r="K121" s="7">
        <v>62406</v>
      </c>
      <c r="L121" s="7">
        <f t="shared" si="5"/>
        <v>172594</v>
      </c>
      <c r="M121" s="7">
        <v>167822.46875</v>
      </c>
      <c r="N121" s="22">
        <f t="shared" si="6"/>
        <v>1.0284320167945331</v>
      </c>
      <c r="O121" s="27">
        <v>1591</v>
      </c>
      <c r="P121" s="32">
        <f t="shared" si="7"/>
        <v>108.48145820238844</v>
      </c>
      <c r="Q121" s="37" t="s">
        <v>228</v>
      </c>
      <c r="R121" s="42">
        <f>ABS(N243-N121)*100</f>
        <v>8.5919330118964137</v>
      </c>
      <c r="S121" t="s">
        <v>30</v>
      </c>
      <c r="U121" s="7">
        <v>60000</v>
      </c>
      <c r="W121" t="s">
        <v>229</v>
      </c>
      <c r="X121">
        <v>401</v>
      </c>
      <c r="Y121">
        <v>53</v>
      </c>
    </row>
    <row r="122" spans="1:25" x14ac:dyDescent="0.25">
      <c r="A122" t="s">
        <v>272</v>
      </c>
      <c r="B122" t="s">
        <v>273</v>
      </c>
      <c r="C122" s="17">
        <v>44627</v>
      </c>
      <c r="D122" s="7">
        <v>270000</v>
      </c>
      <c r="E122" t="s">
        <v>27</v>
      </c>
      <c r="F122" t="s">
        <v>28</v>
      </c>
      <c r="G122" s="7">
        <v>270000</v>
      </c>
      <c r="H122" s="7">
        <v>119700</v>
      </c>
      <c r="I122" s="12">
        <f t="shared" si="4"/>
        <v>44.333333333333336</v>
      </c>
      <c r="J122" s="7">
        <v>239413</v>
      </c>
      <c r="K122" s="7">
        <v>65190</v>
      </c>
      <c r="L122" s="7">
        <f t="shared" si="5"/>
        <v>204810</v>
      </c>
      <c r="M122" s="7">
        <v>195756.1875</v>
      </c>
      <c r="N122" s="22">
        <f t="shared" si="6"/>
        <v>1.0462504537691817</v>
      </c>
      <c r="O122" s="27">
        <v>1274</v>
      </c>
      <c r="P122" s="32">
        <f t="shared" si="7"/>
        <v>160.76138147566718</v>
      </c>
      <c r="Q122" s="37" t="s">
        <v>228</v>
      </c>
      <c r="R122" s="42">
        <f>ABS(N242-N122)*100</f>
        <v>14.403767700987991</v>
      </c>
      <c r="S122" t="s">
        <v>30</v>
      </c>
      <c r="U122" s="7">
        <v>60000</v>
      </c>
      <c r="W122" t="s">
        <v>229</v>
      </c>
      <c r="X122">
        <v>401</v>
      </c>
      <c r="Y122">
        <v>63</v>
      </c>
    </row>
    <row r="123" spans="1:25" x14ac:dyDescent="0.25">
      <c r="A123" t="s">
        <v>258</v>
      </c>
      <c r="B123" t="s">
        <v>259</v>
      </c>
      <c r="C123" s="17">
        <v>44322</v>
      </c>
      <c r="D123" s="7">
        <v>175000</v>
      </c>
      <c r="E123" t="s">
        <v>27</v>
      </c>
      <c r="F123" t="s">
        <v>28</v>
      </c>
      <c r="G123" s="7">
        <v>175000</v>
      </c>
      <c r="H123" s="7">
        <v>77200</v>
      </c>
      <c r="I123" s="12">
        <f t="shared" si="4"/>
        <v>44.114285714285714</v>
      </c>
      <c r="J123" s="7">
        <v>154311</v>
      </c>
      <c r="K123" s="7">
        <v>57045</v>
      </c>
      <c r="L123" s="7">
        <f t="shared" si="5"/>
        <v>117955</v>
      </c>
      <c r="M123" s="7">
        <v>109287.640625</v>
      </c>
      <c r="N123" s="22">
        <f t="shared" si="6"/>
        <v>1.0793077728225502</v>
      </c>
      <c r="O123" s="27">
        <v>1004</v>
      </c>
      <c r="P123" s="32">
        <f t="shared" si="7"/>
        <v>117.48505976095618</v>
      </c>
      <c r="Q123" s="37" t="s">
        <v>228</v>
      </c>
      <c r="R123" s="42">
        <f>ABS(N251-N123)*100</f>
        <v>107.93077728225502</v>
      </c>
      <c r="S123" t="s">
        <v>30</v>
      </c>
      <c r="U123" s="7">
        <v>55000</v>
      </c>
      <c r="W123" t="s">
        <v>229</v>
      </c>
      <c r="X123">
        <v>401</v>
      </c>
      <c r="Y123">
        <v>63</v>
      </c>
    </row>
    <row r="124" spans="1:25" x14ac:dyDescent="0.25">
      <c r="A124" t="s">
        <v>278</v>
      </c>
      <c r="B124" t="s">
        <v>279</v>
      </c>
      <c r="C124" s="17">
        <v>44788</v>
      </c>
      <c r="D124" s="7">
        <v>270000</v>
      </c>
      <c r="E124" t="s">
        <v>27</v>
      </c>
      <c r="F124" t="s">
        <v>28</v>
      </c>
      <c r="G124" s="7">
        <v>270000</v>
      </c>
      <c r="H124" s="7">
        <v>115300</v>
      </c>
      <c r="I124" s="12">
        <f t="shared" si="4"/>
        <v>42.703703703703702</v>
      </c>
      <c r="J124" s="7">
        <v>230532</v>
      </c>
      <c r="K124" s="7">
        <v>63158</v>
      </c>
      <c r="L124" s="7">
        <f t="shared" si="5"/>
        <v>206842</v>
      </c>
      <c r="M124" s="7">
        <v>188060.671875</v>
      </c>
      <c r="N124" s="22">
        <f t="shared" si="6"/>
        <v>1.0998684516956505</v>
      </c>
      <c r="O124" s="27">
        <v>1752</v>
      </c>
      <c r="P124" s="32">
        <f t="shared" si="7"/>
        <v>118.06050228310502</v>
      </c>
      <c r="Q124" s="37" t="s">
        <v>228</v>
      </c>
      <c r="R124" s="42">
        <f>ABS(N241-N124)*100</f>
        <v>109.98684516956504</v>
      </c>
      <c r="S124" t="s">
        <v>58</v>
      </c>
      <c r="U124" s="7">
        <v>60000</v>
      </c>
      <c r="W124" t="s">
        <v>229</v>
      </c>
      <c r="X124">
        <v>401</v>
      </c>
      <c r="Y124">
        <v>55</v>
      </c>
    </row>
    <row r="125" spans="1:25" x14ac:dyDescent="0.25">
      <c r="A125" t="s">
        <v>405</v>
      </c>
      <c r="B125" t="s">
        <v>406</v>
      </c>
      <c r="C125" s="17">
        <v>44550</v>
      </c>
      <c r="D125" s="7">
        <v>230000</v>
      </c>
      <c r="E125" t="s">
        <v>27</v>
      </c>
      <c r="F125" t="s">
        <v>28</v>
      </c>
      <c r="G125" s="7">
        <v>230000</v>
      </c>
      <c r="H125" s="7">
        <v>94600</v>
      </c>
      <c r="I125" s="12">
        <f t="shared" si="4"/>
        <v>41.130434782608695</v>
      </c>
      <c r="J125" s="7">
        <v>189188</v>
      </c>
      <c r="K125" s="7">
        <v>58378</v>
      </c>
      <c r="L125" s="7">
        <f t="shared" si="5"/>
        <v>171622</v>
      </c>
      <c r="M125" s="7">
        <v>146977.53125</v>
      </c>
      <c r="N125" s="22">
        <f t="shared" si="6"/>
        <v>1.1676750761861772</v>
      </c>
      <c r="O125" s="27">
        <v>1644</v>
      </c>
      <c r="P125" s="32">
        <f t="shared" si="7"/>
        <v>104.39294403892944</v>
      </c>
      <c r="Q125" s="37" t="s">
        <v>228</v>
      </c>
      <c r="R125" s="42">
        <f>ABS(N172-N125)*100</f>
        <v>34.26540676344608</v>
      </c>
      <c r="S125" t="s">
        <v>30</v>
      </c>
      <c r="U125" s="7">
        <v>52000</v>
      </c>
      <c r="W125" t="s">
        <v>229</v>
      </c>
      <c r="X125">
        <v>401</v>
      </c>
      <c r="Y125">
        <v>61</v>
      </c>
    </row>
    <row r="126" spans="1:25" x14ac:dyDescent="0.25">
      <c r="A126" t="s">
        <v>510</v>
      </c>
      <c r="B126" t="s">
        <v>511</v>
      </c>
      <c r="C126" s="17">
        <v>45019</v>
      </c>
      <c r="D126" s="7">
        <v>260000</v>
      </c>
      <c r="E126" t="s">
        <v>27</v>
      </c>
      <c r="F126" t="s">
        <v>28</v>
      </c>
      <c r="G126" s="7">
        <v>260000</v>
      </c>
      <c r="H126" s="7">
        <v>104900</v>
      </c>
      <c r="I126" s="12">
        <f t="shared" si="4"/>
        <v>40.346153846153847</v>
      </c>
      <c r="J126" s="7">
        <v>209780</v>
      </c>
      <c r="K126" s="7">
        <v>51935</v>
      </c>
      <c r="L126" s="7">
        <f t="shared" si="5"/>
        <v>208065</v>
      </c>
      <c r="M126" s="7">
        <v>177353.9375</v>
      </c>
      <c r="N126" s="22">
        <f t="shared" si="6"/>
        <v>1.1731625637011864</v>
      </c>
      <c r="O126" s="27">
        <v>1490</v>
      </c>
      <c r="P126" s="32">
        <f t="shared" si="7"/>
        <v>139.64093959731542</v>
      </c>
      <c r="Q126" s="37" t="s">
        <v>228</v>
      </c>
      <c r="R126" s="42">
        <f>ABS(N129-N126)*100</f>
        <v>9.8072461794324504</v>
      </c>
      <c r="S126" t="s">
        <v>58</v>
      </c>
      <c r="U126" s="7">
        <v>48000</v>
      </c>
      <c r="W126" t="s">
        <v>229</v>
      </c>
      <c r="X126">
        <v>401</v>
      </c>
      <c r="Y126">
        <v>63</v>
      </c>
    </row>
    <row r="127" spans="1:25" x14ac:dyDescent="0.25">
      <c r="A127" t="s">
        <v>254</v>
      </c>
      <c r="B127" t="s">
        <v>255</v>
      </c>
      <c r="C127" s="17">
        <v>44547</v>
      </c>
      <c r="D127" s="7">
        <v>205000</v>
      </c>
      <c r="E127" t="s">
        <v>27</v>
      </c>
      <c r="F127" t="s">
        <v>28</v>
      </c>
      <c r="G127" s="7">
        <v>205000</v>
      </c>
      <c r="H127" s="7">
        <v>82400</v>
      </c>
      <c r="I127" s="12">
        <f t="shared" si="4"/>
        <v>40.195121951219512</v>
      </c>
      <c r="J127" s="7">
        <v>164738</v>
      </c>
      <c r="K127" s="7">
        <v>43107</v>
      </c>
      <c r="L127" s="7">
        <f t="shared" si="5"/>
        <v>161893</v>
      </c>
      <c r="M127" s="7">
        <v>136664.046875</v>
      </c>
      <c r="N127" s="22">
        <f t="shared" si="6"/>
        <v>1.1846056347802705</v>
      </c>
      <c r="O127" s="27">
        <v>1040</v>
      </c>
      <c r="P127" s="32">
        <f t="shared" si="7"/>
        <v>155.66634615384615</v>
      </c>
      <c r="Q127" s="37" t="s">
        <v>228</v>
      </c>
      <c r="R127" s="42">
        <f>ABS(N257-N127)*100</f>
        <v>118.46056347802704</v>
      </c>
      <c r="S127" t="s">
        <v>30</v>
      </c>
      <c r="U127" s="7">
        <v>35000</v>
      </c>
      <c r="W127" t="s">
        <v>229</v>
      </c>
      <c r="X127">
        <v>401</v>
      </c>
      <c r="Y127">
        <v>59</v>
      </c>
    </row>
    <row r="128" spans="1:25" x14ac:dyDescent="0.25">
      <c r="A128" t="s">
        <v>288</v>
      </c>
      <c r="B128" t="s">
        <v>289</v>
      </c>
      <c r="C128" s="17">
        <v>44517</v>
      </c>
      <c r="D128" s="7">
        <v>345000</v>
      </c>
      <c r="E128" t="s">
        <v>27</v>
      </c>
      <c r="F128" t="s">
        <v>28</v>
      </c>
      <c r="G128" s="7">
        <v>345000</v>
      </c>
      <c r="H128" s="7">
        <v>135500</v>
      </c>
      <c r="I128" s="12">
        <f t="shared" si="4"/>
        <v>39.275362318840578</v>
      </c>
      <c r="J128" s="7">
        <v>270971</v>
      </c>
      <c r="K128" s="7">
        <v>63552</v>
      </c>
      <c r="L128" s="7">
        <f t="shared" si="5"/>
        <v>281448</v>
      </c>
      <c r="M128" s="7">
        <v>233055.0625</v>
      </c>
      <c r="N128" s="22">
        <f t="shared" si="6"/>
        <v>1.2076459398945689</v>
      </c>
      <c r="O128" s="27">
        <v>1744</v>
      </c>
      <c r="P128" s="32">
        <f t="shared" si="7"/>
        <v>161.38073394495413</v>
      </c>
      <c r="Q128" s="37" t="s">
        <v>228</v>
      </c>
      <c r="R128" s="42">
        <f>ABS(N240-N128)*100</f>
        <v>36.498112742681357</v>
      </c>
      <c r="S128" t="s">
        <v>30</v>
      </c>
      <c r="U128" s="7">
        <v>60000</v>
      </c>
      <c r="W128" t="s">
        <v>229</v>
      </c>
      <c r="X128">
        <v>401</v>
      </c>
      <c r="Y128">
        <v>65</v>
      </c>
    </row>
    <row r="129" spans="1:25" x14ac:dyDescent="0.25">
      <c r="A129" t="s">
        <v>262</v>
      </c>
      <c r="B129" t="s">
        <v>263</v>
      </c>
      <c r="C129" s="17">
        <v>45155</v>
      </c>
      <c r="D129" s="7">
        <v>210000</v>
      </c>
      <c r="E129" t="s">
        <v>27</v>
      </c>
      <c r="F129" t="s">
        <v>28</v>
      </c>
      <c r="G129" s="7">
        <v>210000</v>
      </c>
      <c r="H129" s="7">
        <v>83600</v>
      </c>
      <c r="I129" s="12">
        <f t="shared" si="4"/>
        <v>39.80952380952381</v>
      </c>
      <c r="J129" s="7">
        <v>167225</v>
      </c>
      <c r="K129" s="7">
        <v>67366</v>
      </c>
      <c r="L129" s="7">
        <f t="shared" si="5"/>
        <v>142634</v>
      </c>
      <c r="M129" s="7">
        <v>112201.125</v>
      </c>
      <c r="N129" s="22">
        <f t="shared" si="6"/>
        <v>1.2712350254955109</v>
      </c>
      <c r="O129" s="27">
        <v>988</v>
      </c>
      <c r="P129" s="32">
        <f t="shared" si="7"/>
        <v>144.36639676113361</v>
      </c>
      <c r="Q129" s="37" t="s">
        <v>228</v>
      </c>
      <c r="R129" s="42">
        <f>ABS(N254-N129)*100</f>
        <v>127.12350254955109</v>
      </c>
      <c r="S129" t="s">
        <v>30</v>
      </c>
      <c r="U129" s="7">
        <v>55000</v>
      </c>
      <c r="W129" t="s">
        <v>229</v>
      </c>
      <c r="X129">
        <v>401</v>
      </c>
      <c r="Y129">
        <v>55</v>
      </c>
    </row>
    <row r="130" spans="1:25" x14ac:dyDescent="0.25">
      <c r="A130" t="s">
        <v>260</v>
      </c>
      <c r="B130" t="s">
        <v>261</v>
      </c>
      <c r="C130" s="17">
        <v>45175</v>
      </c>
      <c r="D130" s="7">
        <v>236500</v>
      </c>
      <c r="E130" t="s">
        <v>27</v>
      </c>
      <c r="F130" t="s">
        <v>28</v>
      </c>
      <c r="G130" s="7">
        <v>236500</v>
      </c>
      <c r="H130" s="7">
        <v>88800</v>
      </c>
      <c r="I130" s="12">
        <f t="shared" ref="I130:I193" si="8">H130/G130*100</f>
        <v>37.547568710359407</v>
      </c>
      <c r="J130" s="7">
        <v>177678</v>
      </c>
      <c r="K130" s="7">
        <v>61124</v>
      </c>
      <c r="L130" s="7">
        <f t="shared" ref="L130:L193" si="9">G130-K130</f>
        <v>175376</v>
      </c>
      <c r="M130" s="7">
        <v>130959.546875</v>
      </c>
      <c r="N130" s="22">
        <f t="shared" ref="N130:N193" si="10">L130/M130</f>
        <v>1.3391616280361385</v>
      </c>
      <c r="O130" s="27">
        <v>1066</v>
      </c>
      <c r="P130" s="32">
        <f t="shared" ref="P130:P193" si="11">L130/O130</f>
        <v>164.51782363977486</v>
      </c>
      <c r="Q130" s="37" t="s">
        <v>228</v>
      </c>
      <c r="R130" s="42">
        <f>ABS(N257-N130)*100</f>
        <v>133.91616280361384</v>
      </c>
      <c r="S130" t="s">
        <v>30</v>
      </c>
      <c r="U130" s="7">
        <v>55000</v>
      </c>
      <c r="W130" t="s">
        <v>229</v>
      </c>
      <c r="X130">
        <v>401</v>
      </c>
      <c r="Y130">
        <v>62</v>
      </c>
    </row>
    <row r="131" spans="1:25" x14ac:dyDescent="0.25">
      <c r="A131" t="s">
        <v>323</v>
      </c>
      <c r="B131" t="s">
        <v>324</v>
      </c>
      <c r="C131" s="17">
        <v>44803</v>
      </c>
      <c r="D131" s="7">
        <v>250000</v>
      </c>
      <c r="E131" t="s">
        <v>27</v>
      </c>
      <c r="F131" t="s">
        <v>28</v>
      </c>
      <c r="G131" s="7">
        <v>250000</v>
      </c>
      <c r="H131" s="7">
        <v>155900</v>
      </c>
      <c r="I131" s="12">
        <f t="shared" si="8"/>
        <v>62.360000000000007</v>
      </c>
      <c r="J131" s="7">
        <v>311741</v>
      </c>
      <c r="K131" s="7">
        <v>49254</v>
      </c>
      <c r="L131" s="7">
        <f t="shared" si="9"/>
        <v>200746</v>
      </c>
      <c r="M131" s="7">
        <v>316249.40625</v>
      </c>
      <c r="N131" s="22">
        <f t="shared" si="10"/>
        <v>0.63477115223832925</v>
      </c>
      <c r="O131" s="27">
        <v>1765</v>
      </c>
      <c r="P131" s="32">
        <f t="shared" si="11"/>
        <v>113.7371104815864</v>
      </c>
      <c r="Q131" s="37" t="s">
        <v>219</v>
      </c>
      <c r="R131" s="42">
        <f>ABS(N233-N131)*100</f>
        <v>63.173791602483107</v>
      </c>
      <c r="S131" t="s">
        <v>90</v>
      </c>
      <c r="U131" s="7">
        <v>45000</v>
      </c>
      <c r="W131" t="s">
        <v>221</v>
      </c>
      <c r="X131">
        <v>401</v>
      </c>
      <c r="Y131">
        <v>86</v>
      </c>
    </row>
    <row r="132" spans="1:25" x14ac:dyDescent="0.25">
      <c r="A132" t="s">
        <v>305</v>
      </c>
      <c r="B132" t="s">
        <v>306</v>
      </c>
      <c r="C132" s="17">
        <v>45168</v>
      </c>
      <c r="D132" s="7">
        <v>299900</v>
      </c>
      <c r="E132" t="s">
        <v>27</v>
      </c>
      <c r="F132" t="s">
        <v>28</v>
      </c>
      <c r="G132" s="7">
        <v>299900</v>
      </c>
      <c r="H132" s="7">
        <v>185500</v>
      </c>
      <c r="I132" s="12">
        <f t="shared" si="8"/>
        <v>61.853951317105704</v>
      </c>
      <c r="J132" s="7">
        <v>371084</v>
      </c>
      <c r="K132" s="7">
        <v>57368</v>
      </c>
      <c r="L132" s="7">
        <f t="shared" si="9"/>
        <v>242532</v>
      </c>
      <c r="M132" s="7">
        <v>377971.09375</v>
      </c>
      <c r="N132" s="22">
        <f t="shared" si="10"/>
        <v>0.64166811698149862</v>
      </c>
      <c r="O132" s="27">
        <v>1903</v>
      </c>
      <c r="P132" s="32">
        <f t="shared" si="11"/>
        <v>127.44718864950079</v>
      </c>
      <c r="Q132" s="37" t="s">
        <v>219</v>
      </c>
      <c r="R132" s="42">
        <f>ABS(N246-N132)*100</f>
        <v>64.166811698149857</v>
      </c>
      <c r="S132" t="s">
        <v>30</v>
      </c>
      <c r="U132" s="7">
        <v>48000</v>
      </c>
      <c r="W132" t="s">
        <v>221</v>
      </c>
      <c r="X132">
        <v>401</v>
      </c>
      <c r="Y132">
        <v>85</v>
      </c>
    </row>
    <row r="133" spans="1:25" x14ac:dyDescent="0.25">
      <c r="A133" t="s">
        <v>238</v>
      </c>
      <c r="B133" t="s">
        <v>239</v>
      </c>
      <c r="C133" s="17">
        <v>44295</v>
      </c>
      <c r="D133" s="7">
        <v>265000</v>
      </c>
      <c r="E133" t="s">
        <v>27</v>
      </c>
      <c r="F133" t="s">
        <v>28</v>
      </c>
      <c r="G133" s="7">
        <v>265000</v>
      </c>
      <c r="H133" s="7">
        <v>156900</v>
      </c>
      <c r="I133" s="12">
        <f t="shared" si="8"/>
        <v>59.207547169811328</v>
      </c>
      <c r="J133" s="7">
        <v>313878</v>
      </c>
      <c r="K133" s="7">
        <v>54335</v>
      </c>
      <c r="L133" s="7">
        <f t="shared" si="9"/>
        <v>210665</v>
      </c>
      <c r="M133" s="7">
        <v>312702.40625</v>
      </c>
      <c r="N133" s="22">
        <f t="shared" si="10"/>
        <v>0.67369164991834785</v>
      </c>
      <c r="O133" s="27">
        <v>1508</v>
      </c>
      <c r="P133" s="32">
        <f t="shared" si="11"/>
        <v>139.69827586206895</v>
      </c>
      <c r="Q133" s="37" t="s">
        <v>219</v>
      </c>
      <c r="R133" s="42">
        <f>ABS(N282-N133)*100</f>
        <v>67.369164991834779</v>
      </c>
      <c r="S133" t="s">
        <v>58</v>
      </c>
      <c r="U133" s="7">
        <v>44000</v>
      </c>
      <c r="W133" t="s">
        <v>221</v>
      </c>
      <c r="X133">
        <v>401</v>
      </c>
      <c r="Y133">
        <v>81</v>
      </c>
    </row>
    <row r="134" spans="1:25" x14ac:dyDescent="0.25">
      <c r="A134" t="s">
        <v>341</v>
      </c>
      <c r="B134" t="s">
        <v>342</v>
      </c>
      <c r="C134" s="17">
        <v>44529</v>
      </c>
      <c r="D134" s="7">
        <v>293000</v>
      </c>
      <c r="E134" t="s">
        <v>27</v>
      </c>
      <c r="F134" t="s">
        <v>28</v>
      </c>
      <c r="G134" s="7">
        <v>293000</v>
      </c>
      <c r="H134" s="7">
        <v>174000</v>
      </c>
      <c r="I134" s="12">
        <f t="shared" si="8"/>
        <v>59.385665529010232</v>
      </c>
      <c r="J134" s="7">
        <v>347939</v>
      </c>
      <c r="K134" s="7">
        <v>50146</v>
      </c>
      <c r="L134" s="7">
        <f t="shared" si="9"/>
        <v>242854</v>
      </c>
      <c r="M134" s="7">
        <v>358786.75</v>
      </c>
      <c r="N134" s="22">
        <f t="shared" si="10"/>
        <v>0.67687560925814572</v>
      </c>
      <c r="O134" s="27">
        <v>2212</v>
      </c>
      <c r="P134" s="32">
        <f t="shared" si="11"/>
        <v>109.78933092224231</v>
      </c>
      <c r="Q134" s="37" t="s">
        <v>219</v>
      </c>
      <c r="R134" s="42">
        <f>ABS(N227-N134)*100</f>
        <v>38.646805082656286</v>
      </c>
      <c r="S134" t="s">
        <v>58</v>
      </c>
      <c r="U134" s="7">
        <v>45000</v>
      </c>
      <c r="W134" t="s">
        <v>221</v>
      </c>
      <c r="X134">
        <v>401</v>
      </c>
      <c r="Y134">
        <v>96</v>
      </c>
    </row>
    <row r="135" spans="1:25" x14ac:dyDescent="0.25">
      <c r="A135" t="s">
        <v>492</v>
      </c>
      <c r="B135" t="s">
        <v>493</v>
      </c>
      <c r="C135" s="17">
        <v>44477</v>
      </c>
      <c r="D135" s="7">
        <v>215000</v>
      </c>
      <c r="E135" t="s">
        <v>27</v>
      </c>
      <c r="F135" t="s">
        <v>28</v>
      </c>
      <c r="G135" s="7">
        <v>215000</v>
      </c>
      <c r="H135" s="7">
        <v>122800</v>
      </c>
      <c r="I135" s="12">
        <f t="shared" si="8"/>
        <v>57.116279069767437</v>
      </c>
      <c r="J135" s="7">
        <v>245664</v>
      </c>
      <c r="K135" s="7">
        <v>69371</v>
      </c>
      <c r="L135" s="7">
        <f t="shared" si="9"/>
        <v>145629</v>
      </c>
      <c r="M135" s="7">
        <v>212401.203125</v>
      </c>
      <c r="N135" s="22">
        <f t="shared" si="10"/>
        <v>0.68563170950729524</v>
      </c>
      <c r="O135" s="27">
        <v>1080</v>
      </c>
      <c r="P135" s="32">
        <f t="shared" si="11"/>
        <v>134.84166666666667</v>
      </c>
      <c r="Q135" s="37" t="s">
        <v>219</v>
      </c>
      <c r="R135" s="42">
        <f>ABS(N148-N135)*100</f>
        <v>7.6817532015253098</v>
      </c>
      <c r="S135" t="s">
        <v>58</v>
      </c>
      <c r="U135" s="7">
        <v>63000</v>
      </c>
      <c r="W135" t="s">
        <v>221</v>
      </c>
      <c r="X135">
        <v>401</v>
      </c>
      <c r="Y135">
        <v>71</v>
      </c>
    </row>
    <row r="136" spans="1:25" x14ac:dyDescent="0.25">
      <c r="A136" t="s">
        <v>395</v>
      </c>
      <c r="B136" t="s">
        <v>396</v>
      </c>
      <c r="C136" s="17">
        <v>44383</v>
      </c>
      <c r="D136" s="7">
        <v>170000</v>
      </c>
      <c r="E136" t="s">
        <v>27</v>
      </c>
      <c r="F136" t="s">
        <v>28</v>
      </c>
      <c r="G136" s="7">
        <v>170000</v>
      </c>
      <c r="H136" s="7">
        <v>94400</v>
      </c>
      <c r="I136" s="12">
        <f t="shared" si="8"/>
        <v>55.529411764705884</v>
      </c>
      <c r="J136" s="7">
        <v>188782</v>
      </c>
      <c r="K136" s="7">
        <v>79662</v>
      </c>
      <c r="L136" s="7">
        <f t="shared" si="9"/>
        <v>90338</v>
      </c>
      <c r="M136" s="7">
        <v>131469.875</v>
      </c>
      <c r="N136" s="22">
        <f t="shared" si="10"/>
        <v>0.6871384033794814</v>
      </c>
      <c r="O136" s="27">
        <v>2104</v>
      </c>
      <c r="P136" s="32">
        <f t="shared" si="11"/>
        <v>42.936311787072242</v>
      </c>
      <c r="Q136" s="37" t="s">
        <v>219</v>
      </c>
      <c r="R136" s="42">
        <f>ABS(N199-N136)*100</f>
        <v>40.340712915239507</v>
      </c>
      <c r="S136" t="s">
        <v>30</v>
      </c>
      <c r="U136" s="7">
        <v>71000</v>
      </c>
      <c r="W136" t="s">
        <v>221</v>
      </c>
      <c r="X136">
        <v>401</v>
      </c>
      <c r="Y136">
        <v>34</v>
      </c>
    </row>
    <row r="137" spans="1:25" x14ac:dyDescent="0.25">
      <c r="A137" t="s">
        <v>504</v>
      </c>
      <c r="B137" t="s">
        <v>505</v>
      </c>
      <c r="C137" s="17">
        <v>44365</v>
      </c>
      <c r="D137" s="7">
        <v>350000</v>
      </c>
      <c r="E137" t="s">
        <v>27</v>
      </c>
      <c r="F137" t="s">
        <v>28</v>
      </c>
      <c r="G137" s="7">
        <v>350000</v>
      </c>
      <c r="H137" s="7">
        <v>202700</v>
      </c>
      <c r="I137" s="12">
        <f t="shared" si="8"/>
        <v>57.914285714285718</v>
      </c>
      <c r="J137" s="7">
        <v>405377</v>
      </c>
      <c r="K137" s="7">
        <v>76030</v>
      </c>
      <c r="L137" s="7">
        <f t="shared" si="9"/>
        <v>273970</v>
      </c>
      <c r="M137" s="7">
        <v>396803.625</v>
      </c>
      <c r="N137" s="22">
        <f t="shared" si="10"/>
        <v>0.69044228111575345</v>
      </c>
      <c r="O137" s="27">
        <v>2661</v>
      </c>
      <c r="P137" s="32">
        <f t="shared" si="11"/>
        <v>102.95753476136791</v>
      </c>
      <c r="Q137" s="37" t="s">
        <v>219</v>
      </c>
      <c r="R137" s="42">
        <f>ABS(N143-N137)*100</f>
        <v>4.8357034864396908</v>
      </c>
      <c r="S137" t="s">
        <v>58</v>
      </c>
      <c r="U137" s="7">
        <v>63000</v>
      </c>
      <c r="W137" t="s">
        <v>221</v>
      </c>
      <c r="X137">
        <v>401</v>
      </c>
      <c r="Y137">
        <v>73</v>
      </c>
    </row>
    <row r="138" spans="1:25" x14ac:dyDescent="0.25">
      <c r="A138" t="s">
        <v>333</v>
      </c>
      <c r="B138" t="s">
        <v>334</v>
      </c>
      <c r="C138" s="17">
        <v>44389</v>
      </c>
      <c r="D138" s="7">
        <v>270000</v>
      </c>
      <c r="E138" t="s">
        <v>27</v>
      </c>
      <c r="F138" t="s">
        <v>28</v>
      </c>
      <c r="G138" s="7">
        <v>270000</v>
      </c>
      <c r="H138" s="7">
        <v>157300</v>
      </c>
      <c r="I138" s="12">
        <f t="shared" si="8"/>
        <v>58.259259259259252</v>
      </c>
      <c r="J138" s="7">
        <v>314621</v>
      </c>
      <c r="K138" s="7">
        <v>47978</v>
      </c>
      <c r="L138" s="7">
        <f t="shared" si="9"/>
        <v>222022</v>
      </c>
      <c r="M138" s="7">
        <v>321256.625</v>
      </c>
      <c r="N138" s="22">
        <f t="shared" si="10"/>
        <v>0.69110481379177779</v>
      </c>
      <c r="O138" s="27">
        <v>2274</v>
      </c>
      <c r="P138" s="32">
        <f t="shared" si="11"/>
        <v>97.635004397537372</v>
      </c>
      <c r="Q138" s="37" t="s">
        <v>219</v>
      </c>
      <c r="R138" s="42">
        <f>ABS(N235-N138)*100</f>
        <v>71.932937504301819</v>
      </c>
      <c r="S138" t="s">
        <v>71</v>
      </c>
      <c r="U138" s="7">
        <v>45000</v>
      </c>
      <c r="W138" t="s">
        <v>221</v>
      </c>
      <c r="X138">
        <v>401</v>
      </c>
      <c r="Y138">
        <v>85</v>
      </c>
    </row>
    <row r="139" spans="1:25" x14ac:dyDescent="0.25">
      <c r="A139" t="s">
        <v>222</v>
      </c>
      <c r="B139" t="s">
        <v>223</v>
      </c>
      <c r="C139" s="17">
        <v>44337</v>
      </c>
      <c r="D139" s="7">
        <v>430555</v>
      </c>
      <c r="E139" t="s">
        <v>27</v>
      </c>
      <c r="F139" t="s">
        <v>28</v>
      </c>
      <c r="G139" s="7">
        <v>430555</v>
      </c>
      <c r="H139" s="7">
        <v>244900</v>
      </c>
      <c r="I139" s="12">
        <f t="shared" si="8"/>
        <v>56.880073393643094</v>
      </c>
      <c r="J139" s="7">
        <v>489707</v>
      </c>
      <c r="K139" s="7">
        <v>75012</v>
      </c>
      <c r="L139" s="7">
        <f t="shared" si="9"/>
        <v>355543</v>
      </c>
      <c r="M139" s="7">
        <v>499632.53125</v>
      </c>
      <c r="N139" s="22">
        <f t="shared" si="10"/>
        <v>0.71160898813071427</v>
      </c>
      <c r="O139" s="27">
        <v>2232</v>
      </c>
      <c r="P139" s="32">
        <f t="shared" si="11"/>
        <v>159.29345878136201</v>
      </c>
      <c r="Q139" s="37" t="s">
        <v>219</v>
      </c>
      <c r="R139" s="42">
        <f>ABS(N295-N139)*100</f>
        <v>71.160898813071427</v>
      </c>
      <c r="S139" t="s">
        <v>58</v>
      </c>
      <c r="U139" s="7">
        <v>56000</v>
      </c>
      <c r="W139" t="s">
        <v>221</v>
      </c>
      <c r="X139">
        <v>401</v>
      </c>
      <c r="Y139">
        <v>78</v>
      </c>
    </row>
    <row r="140" spans="1:25" x14ac:dyDescent="0.25">
      <c r="A140" t="s">
        <v>331</v>
      </c>
      <c r="B140" t="s">
        <v>332</v>
      </c>
      <c r="C140" s="17">
        <v>44764</v>
      </c>
      <c r="D140" s="7">
        <v>260000</v>
      </c>
      <c r="E140" t="s">
        <v>27</v>
      </c>
      <c r="F140" t="s">
        <v>28</v>
      </c>
      <c r="G140" s="7">
        <v>260000</v>
      </c>
      <c r="H140" s="7">
        <v>145500</v>
      </c>
      <c r="I140" s="12">
        <f t="shared" si="8"/>
        <v>55.96153846153846</v>
      </c>
      <c r="J140" s="7">
        <v>291033</v>
      </c>
      <c r="K140" s="7">
        <v>48848</v>
      </c>
      <c r="L140" s="7">
        <f t="shared" si="9"/>
        <v>211152</v>
      </c>
      <c r="M140" s="7">
        <v>291789.15625</v>
      </c>
      <c r="N140" s="22">
        <f t="shared" si="10"/>
        <v>0.72364580889047347</v>
      </c>
      <c r="O140" s="27">
        <v>1573</v>
      </c>
      <c r="P140" s="32">
        <f t="shared" si="11"/>
        <v>134.23521932612843</v>
      </c>
      <c r="Q140" s="37" t="s">
        <v>219</v>
      </c>
      <c r="R140" s="42">
        <f>ABS(N238-N140)*100</f>
        <v>77.243206385406594</v>
      </c>
      <c r="S140" t="s">
        <v>58</v>
      </c>
      <c r="U140" s="7">
        <v>45000</v>
      </c>
      <c r="W140" t="s">
        <v>221</v>
      </c>
      <c r="X140">
        <v>401</v>
      </c>
      <c r="Y140">
        <v>87</v>
      </c>
    </row>
    <row r="141" spans="1:25" x14ac:dyDescent="0.25">
      <c r="A141" t="s">
        <v>345</v>
      </c>
      <c r="B141" t="s">
        <v>346</v>
      </c>
      <c r="C141" s="17">
        <v>44470</v>
      </c>
      <c r="D141" s="7">
        <v>265000</v>
      </c>
      <c r="E141" t="s">
        <v>27</v>
      </c>
      <c r="F141" t="s">
        <v>28</v>
      </c>
      <c r="G141" s="7">
        <v>265000</v>
      </c>
      <c r="H141" s="7">
        <v>147500</v>
      </c>
      <c r="I141" s="12">
        <f t="shared" si="8"/>
        <v>55.660377358490564</v>
      </c>
      <c r="J141" s="7">
        <v>294999</v>
      </c>
      <c r="K141" s="7">
        <v>49414</v>
      </c>
      <c r="L141" s="7">
        <f t="shared" si="9"/>
        <v>215586</v>
      </c>
      <c r="M141" s="7">
        <v>295885.53125</v>
      </c>
      <c r="N141" s="22">
        <f t="shared" si="10"/>
        <v>0.72861284933140846</v>
      </c>
      <c r="O141" s="27">
        <v>1754</v>
      </c>
      <c r="P141" s="32">
        <f t="shared" si="11"/>
        <v>122.91106043329532</v>
      </c>
      <c r="Q141" s="37" t="s">
        <v>219</v>
      </c>
      <c r="R141" s="42">
        <f>ABS(N232-N141)*100</f>
        <v>52.885212329428235</v>
      </c>
      <c r="S141" t="s">
        <v>58</v>
      </c>
      <c r="U141" s="7">
        <v>45000</v>
      </c>
      <c r="W141" t="s">
        <v>221</v>
      </c>
      <c r="X141">
        <v>401</v>
      </c>
      <c r="Y141">
        <v>95</v>
      </c>
    </row>
    <row r="142" spans="1:25" x14ac:dyDescent="0.25">
      <c r="A142" t="s">
        <v>242</v>
      </c>
      <c r="B142" t="s">
        <v>243</v>
      </c>
      <c r="C142" s="17">
        <v>44354</v>
      </c>
      <c r="D142" s="7">
        <v>236000</v>
      </c>
      <c r="E142" t="s">
        <v>27</v>
      </c>
      <c r="F142" t="s">
        <v>28</v>
      </c>
      <c r="G142" s="7">
        <v>236000</v>
      </c>
      <c r="H142" s="7">
        <v>130200</v>
      </c>
      <c r="I142" s="12">
        <f t="shared" si="8"/>
        <v>55.16949152542373</v>
      </c>
      <c r="J142" s="7">
        <v>260367</v>
      </c>
      <c r="K142" s="7">
        <v>48037</v>
      </c>
      <c r="L142" s="7">
        <f t="shared" si="9"/>
        <v>187963</v>
      </c>
      <c r="M142" s="7">
        <v>255819.28125</v>
      </c>
      <c r="N142" s="22">
        <f t="shared" si="10"/>
        <v>0.73474915214194791</v>
      </c>
      <c r="O142" s="27">
        <v>1321</v>
      </c>
      <c r="P142" s="32">
        <f t="shared" si="11"/>
        <v>142.28841786525359</v>
      </c>
      <c r="Q142" s="37" t="s">
        <v>219</v>
      </c>
      <c r="R142" s="42">
        <f>ABS(N289-N142)*100</f>
        <v>73.474915214194795</v>
      </c>
      <c r="S142" t="s">
        <v>30</v>
      </c>
      <c r="U142" s="7">
        <v>44000</v>
      </c>
      <c r="W142" t="s">
        <v>221</v>
      </c>
      <c r="X142">
        <v>401</v>
      </c>
      <c r="Y142">
        <v>80</v>
      </c>
    </row>
    <row r="143" spans="1:25" x14ac:dyDescent="0.25">
      <c r="A143" t="s">
        <v>317</v>
      </c>
      <c r="B143" t="s">
        <v>318</v>
      </c>
      <c r="C143" s="17">
        <v>44421</v>
      </c>
      <c r="D143" s="7">
        <v>238500</v>
      </c>
      <c r="E143" t="s">
        <v>27</v>
      </c>
      <c r="F143" t="s">
        <v>28</v>
      </c>
      <c r="G143" s="7">
        <v>238500</v>
      </c>
      <c r="H143" s="7">
        <v>130900</v>
      </c>
      <c r="I143" s="12">
        <f t="shared" si="8"/>
        <v>54.884696016771485</v>
      </c>
      <c r="J143" s="7">
        <v>261742</v>
      </c>
      <c r="K143" s="7">
        <v>50221</v>
      </c>
      <c r="L143" s="7">
        <f t="shared" si="9"/>
        <v>188279</v>
      </c>
      <c r="M143" s="7">
        <v>254844.578125</v>
      </c>
      <c r="N143" s="22">
        <f t="shared" si="10"/>
        <v>0.73879931598015036</v>
      </c>
      <c r="O143" s="27">
        <v>1460</v>
      </c>
      <c r="P143" s="32">
        <f t="shared" si="11"/>
        <v>128.9582191780822</v>
      </c>
      <c r="Q143" s="37" t="s">
        <v>219</v>
      </c>
      <c r="R143" s="42">
        <f>ABS(N249-N143)*100</f>
        <v>73.879931598015034</v>
      </c>
      <c r="S143" t="s">
        <v>30</v>
      </c>
      <c r="U143" s="7">
        <v>45000</v>
      </c>
      <c r="W143" t="s">
        <v>221</v>
      </c>
      <c r="X143">
        <v>401</v>
      </c>
      <c r="Y143">
        <v>86</v>
      </c>
    </row>
    <row r="144" spans="1:25" x14ac:dyDescent="0.25">
      <c r="A144" t="s">
        <v>349</v>
      </c>
      <c r="B144" t="s">
        <v>350</v>
      </c>
      <c r="C144" s="17">
        <v>44358</v>
      </c>
      <c r="D144" s="7">
        <v>291760</v>
      </c>
      <c r="E144" t="s">
        <v>27</v>
      </c>
      <c r="F144" t="s">
        <v>28</v>
      </c>
      <c r="G144" s="7">
        <v>291760</v>
      </c>
      <c r="H144" s="7">
        <v>158400</v>
      </c>
      <c r="I144" s="12">
        <f t="shared" si="8"/>
        <v>54.291198245132989</v>
      </c>
      <c r="J144" s="7">
        <v>316886</v>
      </c>
      <c r="K144" s="7">
        <v>48509</v>
      </c>
      <c r="L144" s="7">
        <f t="shared" si="9"/>
        <v>243251</v>
      </c>
      <c r="M144" s="7">
        <v>323345.78125</v>
      </c>
      <c r="N144" s="22">
        <f t="shared" si="10"/>
        <v>0.75229371807367595</v>
      </c>
      <c r="O144" s="27">
        <v>1181</v>
      </c>
      <c r="P144" s="32">
        <f t="shared" si="11"/>
        <v>205.97036409822184</v>
      </c>
      <c r="Q144" s="37" t="s">
        <v>219</v>
      </c>
      <c r="R144" s="42">
        <f>ABS(N231-N144)*100</f>
        <v>39.419621931964642</v>
      </c>
      <c r="S144" t="s">
        <v>30</v>
      </c>
      <c r="U144" s="7">
        <v>45000</v>
      </c>
      <c r="W144" t="s">
        <v>221</v>
      </c>
      <c r="X144">
        <v>401</v>
      </c>
      <c r="Y144">
        <v>99</v>
      </c>
    </row>
    <row r="145" spans="1:25" x14ac:dyDescent="0.25">
      <c r="A145" t="s">
        <v>343</v>
      </c>
      <c r="B145" t="s">
        <v>344</v>
      </c>
      <c r="C145" s="17">
        <v>44350</v>
      </c>
      <c r="D145" s="7">
        <v>345000</v>
      </c>
      <c r="E145" t="s">
        <v>27</v>
      </c>
      <c r="F145" t="s">
        <v>28</v>
      </c>
      <c r="G145" s="7">
        <v>345000</v>
      </c>
      <c r="H145" s="7">
        <v>187100</v>
      </c>
      <c r="I145" s="12">
        <f t="shared" si="8"/>
        <v>54.231884057971016</v>
      </c>
      <c r="J145" s="7">
        <v>374159</v>
      </c>
      <c r="K145" s="7">
        <v>56233</v>
      </c>
      <c r="L145" s="7">
        <f t="shared" si="9"/>
        <v>288767</v>
      </c>
      <c r="M145" s="7">
        <v>383043.375</v>
      </c>
      <c r="N145" s="22">
        <f t="shared" si="10"/>
        <v>0.75387545862136374</v>
      </c>
      <c r="O145" s="27">
        <v>2030</v>
      </c>
      <c r="P145" s="32">
        <f t="shared" si="11"/>
        <v>142.24975369458127</v>
      </c>
      <c r="Q145" s="37" t="s">
        <v>219</v>
      </c>
      <c r="R145" s="42">
        <f>ABS(N237-N145)*100</f>
        <v>67.684850190507177</v>
      </c>
      <c r="S145" t="s">
        <v>30</v>
      </c>
      <c r="U145" s="7">
        <v>45000</v>
      </c>
      <c r="W145" t="s">
        <v>221</v>
      </c>
      <c r="X145">
        <v>401</v>
      </c>
      <c r="Y145">
        <v>97</v>
      </c>
    </row>
    <row r="146" spans="1:25" x14ac:dyDescent="0.25">
      <c r="A146" t="s">
        <v>323</v>
      </c>
      <c r="B146" t="s">
        <v>324</v>
      </c>
      <c r="C146" s="17">
        <v>44617</v>
      </c>
      <c r="D146" s="7">
        <v>290000</v>
      </c>
      <c r="E146" t="s">
        <v>27</v>
      </c>
      <c r="F146" t="s">
        <v>28</v>
      </c>
      <c r="G146" s="7">
        <v>290000</v>
      </c>
      <c r="H146" s="7">
        <v>155900</v>
      </c>
      <c r="I146" s="12">
        <f t="shared" si="8"/>
        <v>53.758620689655167</v>
      </c>
      <c r="J146" s="7">
        <v>311741</v>
      </c>
      <c r="K146" s="7">
        <v>49254</v>
      </c>
      <c r="L146" s="7">
        <f t="shared" si="9"/>
        <v>240746</v>
      </c>
      <c r="M146" s="7">
        <v>316249.40625</v>
      </c>
      <c r="N146" s="22">
        <f t="shared" si="10"/>
        <v>0.76125360314411661</v>
      </c>
      <c r="O146" s="27">
        <v>1765</v>
      </c>
      <c r="P146" s="32">
        <f t="shared" si="11"/>
        <v>136.4</v>
      </c>
      <c r="Q146" s="37" t="s">
        <v>219</v>
      </c>
      <c r="R146" s="42">
        <f>ABS(N249-N146)*100</f>
        <v>76.125360314411665</v>
      </c>
      <c r="S146" t="s">
        <v>90</v>
      </c>
      <c r="U146" s="7">
        <v>45000</v>
      </c>
      <c r="W146" t="s">
        <v>221</v>
      </c>
      <c r="X146">
        <v>401</v>
      </c>
      <c r="Y146">
        <v>86</v>
      </c>
    </row>
    <row r="147" spans="1:25" x14ac:dyDescent="0.25">
      <c r="A147" t="s">
        <v>232</v>
      </c>
      <c r="B147" t="s">
        <v>233</v>
      </c>
      <c r="C147" s="17">
        <v>44375</v>
      </c>
      <c r="D147" s="7">
        <v>265000</v>
      </c>
      <c r="E147" t="s">
        <v>27</v>
      </c>
      <c r="F147" t="s">
        <v>28</v>
      </c>
      <c r="G147" s="7">
        <v>265000</v>
      </c>
      <c r="H147" s="7">
        <v>142200</v>
      </c>
      <c r="I147" s="12">
        <f t="shared" si="8"/>
        <v>53.660377358490564</v>
      </c>
      <c r="J147" s="7">
        <v>284333</v>
      </c>
      <c r="K147" s="7">
        <v>48512</v>
      </c>
      <c r="L147" s="7">
        <f t="shared" si="9"/>
        <v>216488</v>
      </c>
      <c r="M147" s="7">
        <v>284121.6875</v>
      </c>
      <c r="N147" s="22">
        <f t="shared" si="10"/>
        <v>0.76195520977257325</v>
      </c>
      <c r="O147" s="27">
        <v>1813</v>
      </c>
      <c r="P147" s="32">
        <f t="shared" si="11"/>
        <v>119.40871483728627</v>
      </c>
      <c r="Q147" s="37" t="s">
        <v>219</v>
      </c>
      <c r="R147" s="42">
        <f>ABS(N299-N147)*100</f>
        <v>76.195520977257331</v>
      </c>
      <c r="S147" t="s">
        <v>90</v>
      </c>
      <c r="U147" s="7">
        <v>44000</v>
      </c>
      <c r="W147" t="s">
        <v>221</v>
      </c>
      <c r="X147">
        <v>401</v>
      </c>
      <c r="Y147">
        <v>80</v>
      </c>
    </row>
    <row r="148" spans="1:25" x14ac:dyDescent="0.25">
      <c r="A148" t="s">
        <v>309</v>
      </c>
      <c r="B148" t="s">
        <v>310</v>
      </c>
      <c r="C148" s="17">
        <v>44419</v>
      </c>
      <c r="D148" s="7">
        <v>225000</v>
      </c>
      <c r="E148" t="s">
        <v>27</v>
      </c>
      <c r="F148" t="s">
        <v>28</v>
      </c>
      <c r="G148" s="7">
        <v>225000</v>
      </c>
      <c r="H148" s="7">
        <v>120300</v>
      </c>
      <c r="I148" s="12">
        <f t="shared" si="8"/>
        <v>53.466666666666661</v>
      </c>
      <c r="J148" s="7">
        <v>240579</v>
      </c>
      <c r="K148" s="7">
        <v>49159</v>
      </c>
      <c r="L148" s="7">
        <f t="shared" si="9"/>
        <v>175841</v>
      </c>
      <c r="M148" s="7">
        <v>230626.5</v>
      </c>
      <c r="N148" s="22">
        <f t="shared" si="10"/>
        <v>0.76244924152254834</v>
      </c>
      <c r="O148" s="27">
        <v>1288</v>
      </c>
      <c r="P148" s="32">
        <f t="shared" si="11"/>
        <v>136.5225155279503</v>
      </c>
      <c r="Q148" s="37" t="s">
        <v>219</v>
      </c>
      <c r="R148" s="42">
        <f>ABS(N259-N148)*100</f>
        <v>76.244924152254839</v>
      </c>
      <c r="S148" t="s">
        <v>30</v>
      </c>
      <c r="U148" s="7">
        <v>45000</v>
      </c>
      <c r="W148" t="s">
        <v>221</v>
      </c>
      <c r="X148">
        <v>401</v>
      </c>
      <c r="Y148">
        <v>83</v>
      </c>
    </row>
    <row r="149" spans="1:25" x14ac:dyDescent="0.25">
      <c r="A149" t="s">
        <v>490</v>
      </c>
      <c r="B149" t="s">
        <v>491</v>
      </c>
      <c r="C149" s="17">
        <v>44487</v>
      </c>
      <c r="D149" s="7">
        <v>248900</v>
      </c>
      <c r="E149" t="s">
        <v>27</v>
      </c>
      <c r="F149" t="s">
        <v>28</v>
      </c>
      <c r="G149" s="7">
        <v>248900</v>
      </c>
      <c r="H149" s="7">
        <v>131800</v>
      </c>
      <c r="I149" s="12">
        <f t="shared" si="8"/>
        <v>52.952993169947774</v>
      </c>
      <c r="J149" s="7">
        <v>263574</v>
      </c>
      <c r="K149" s="7">
        <v>70900</v>
      </c>
      <c r="L149" s="7">
        <f t="shared" si="9"/>
        <v>178000</v>
      </c>
      <c r="M149" s="7">
        <v>232137.34375</v>
      </c>
      <c r="N149" s="22">
        <f t="shared" si="10"/>
        <v>0.76678744197097759</v>
      </c>
      <c r="O149" s="27">
        <v>1238</v>
      </c>
      <c r="P149" s="32">
        <f t="shared" si="11"/>
        <v>143.78029079159936</v>
      </c>
      <c r="Q149" s="37" t="s">
        <v>219</v>
      </c>
      <c r="R149" s="42">
        <f>ABS(N163-N149)*100</f>
        <v>3.2592724583185184</v>
      </c>
      <c r="S149" t="s">
        <v>45</v>
      </c>
      <c r="U149" s="7">
        <v>63000</v>
      </c>
      <c r="W149" t="s">
        <v>221</v>
      </c>
      <c r="X149">
        <v>401</v>
      </c>
      <c r="Y149">
        <v>73</v>
      </c>
    </row>
    <row r="150" spans="1:25" x14ac:dyDescent="0.25">
      <c r="A150" t="s">
        <v>307</v>
      </c>
      <c r="B150" t="s">
        <v>308</v>
      </c>
      <c r="C150" s="17">
        <v>44568</v>
      </c>
      <c r="D150" s="7">
        <v>313750</v>
      </c>
      <c r="E150" t="s">
        <v>27</v>
      </c>
      <c r="F150" t="s">
        <v>28</v>
      </c>
      <c r="G150" s="7">
        <v>313750</v>
      </c>
      <c r="H150" s="7">
        <v>167800</v>
      </c>
      <c r="I150" s="12">
        <f t="shared" si="8"/>
        <v>53.482071713147405</v>
      </c>
      <c r="J150" s="7">
        <v>335592</v>
      </c>
      <c r="K150" s="7">
        <v>48000</v>
      </c>
      <c r="L150" s="7">
        <f t="shared" si="9"/>
        <v>265750</v>
      </c>
      <c r="M150" s="7">
        <v>346496.375</v>
      </c>
      <c r="N150" s="22">
        <f t="shared" si="10"/>
        <v>0.76696329074149761</v>
      </c>
      <c r="O150" s="27">
        <v>1596</v>
      </c>
      <c r="P150" s="32">
        <f t="shared" si="11"/>
        <v>166.51002506265664</v>
      </c>
      <c r="Q150" s="37" t="s">
        <v>219</v>
      </c>
      <c r="R150" s="42">
        <f>ABS(N263-N150)*100</f>
        <v>76.696329074149759</v>
      </c>
      <c r="S150" t="s">
        <v>30</v>
      </c>
      <c r="U150" s="7">
        <v>48000</v>
      </c>
      <c r="W150" t="s">
        <v>221</v>
      </c>
      <c r="X150">
        <v>401</v>
      </c>
      <c r="Y150">
        <v>95</v>
      </c>
    </row>
    <row r="151" spans="1:25" x14ac:dyDescent="0.25">
      <c r="A151" t="s">
        <v>347</v>
      </c>
      <c r="B151" t="s">
        <v>348</v>
      </c>
      <c r="C151" s="17">
        <v>44533</v>
      </c>
      <c r="D151" s="7">
        <v>287000</v>
      </c>
      <c r="E151" t="s">
        <v>27</v>
      </c>
      <c r="F151" t="s">
        <v>28</v>
      </c>
      <c r="G151" s="7">
        <v>287000</v>
      </c>
      <c r="H151" s="7">
        <v>153000</v>
      </c>
      <c r="I151" s="12">
        <f t="shared" si="8"/>
        <v>53.310104529616723</v>
      </c>
      <c r="J151" s="7">
        <v>306057</v>
      </c>
      <c r="K151" s="7">
        <v>50108</v>
      </c>
      <c r="L151" s="7">
        <f t="shared" si="9"/>
        <v>236892</v>
      </c>
      <c r="M151" s="7">
        <v>308372.28125</v>
      </c>
      <c r="N151" s="22">
        <f t="shared" si="10"/>
        <v>0.76820134105357429</v>
      </c>
      <c r="O151" s="27">
        <v>1944</v>
      </c>
      <c r="P151" s="32">
        <f t="shared" si="11"/>
        <v>121.85802469135803</v>
      </c>
      <c r="Q151" s="37" t="s">
        <v>219</v>
      </c>
      <c r="R151" s="42">
        <f>ABS(N241-N151)*100</f>
        <v>76.820134105357425</v>
      </c>
      <c r="S151" t="s">
        <v>30</v>
      </c>
      <c r="U151" s="7">
        <v>45000</v>
      </c>
      <c r="W151" t="s">
        <v>221</v>
      </c>
      <c r="X151">
        <v>401</v>
      </c>
      <c r="Y151">
        <v>95</v>
      </c>
    </row>
    <row r="152" spans="1:25" x14ac:dyDescent="0.25">
      <c r="A152" t="s">
        <v>244</v>
      </c>
      <c r="B152" t="s">
        <v>245</v>
      </c>
      <c r="C152" s="17">
        <v>44319</v>
      </c>
      <c r="D152" s="7">
        <v>260000</v>
      </c>
      <c r="E152" t="s">
        <v>27</v>
      </c>
      <c r="F152" t="s">
        <v>28</v>
      </c>
      <c r="G152" s="7">
        <v>260000</v>
      </c>
      <c r="H152" s="7">
        <v>138300</v>
      </c>
      <c r="I152" s="12">
        <f t="shared" si="8"/>
        <v>53.192307692307693</v>
      </c>
      <c r="J152" s="7">
        <v>276592</v>
      </c>
      <c r="K152" s="7">
        <v>47787</v>
      </c>
      <c r="L152" s="7">
        <f t="shared" si="9"/>
        <v>212213</v>
      </c>
      <c r="M152" s="7">
        <v>275668.6875</v>
      </c>
      <c r="N152" s="22">
        <f t="shared" si="10"/>
        <v>0.76981176906426851</v>
      </c>
      <c r="O152" s="27">
        <v>1676</v>
      </c>
      <c r="P152" s="32">
        <f t="shared" si="11"/>
        <v>126.61873508353221</v>
      </c>
      <c r="Q152" s="37" t="s">
        <v>219</v>
      </c>
      <c r="R152" s="42">
        <f>ABS(N298-N152)*100</f>
        <v>76.981176906426853</v>
      </c>
      <c r="S152" t="s">
        <v>90</v>
      </c>
      <c r="U152" s="7">
        <v>44000</v>
      </c>
      <c r="W152" t="s">
        <v>221</v>
      </c>
      <c r="X152">
        <v>401</v>
      </c>
      <c r="Y152">
        <v>80</v>
      </c>
    </row>
    <row r="153" spans="1:25" x14ac:dyDescent="0.25">
      <c r="A153" t="s">
        <v>498</v>
      </c>
      <c r="B153" t="s">
        <v>499</v>
      </c>
      <c r="C153" s="17">
        <v>44907</v>
      </c>
      <c r="D153" s="7">
        <v>355000</v>
      </c>
      <c r="E153" t="s">
        <v>27</v>
      </c>
      <c r="F153" t="s">
        <v>28</v>
      </c>
      <c r="G153" s="7">
        <v>355000</v>
      </c>
      <c r="H153" s="7">
        <v>188700</v>
      </c>
      <c r="I153" s="12">
        <f t="shared" si="8"/>
        <v>53.154929577464792</v>
      </c>
      <c r="J153" s="7">
        <v>377433</v>
      </c>
      <c r="K153" s="7">
        <v>67826</v>
      </c>
      <c r="L153" s="7">
        <f t="shared" si="9"/>
        <v>287174</v>
      </c>
      <c r="M153" s="7">
        <v>373020.46875</v>
      </c>
      <c r="N153" s="22">
        <f t="shared" si="10"/>
        <v>0.76986123834524833</v>
      </c>
      <c r="O153" s="27">
        <v>3534</v>
      </c>
      <c r="P153" s="32">
        <f t="shared" si="11"/>
        <v>81.260328239954731</v>
      </c>
      <c r="Q153" s="37" t="s">
        <v>219</v>
      </c>
      <c r="R153" s="42">
        <f>ABS(N163-N153)*100</f>
        <v>2.9518928208914441</v>
      </c>
      <c r="S153" t="s">
        <v>58</v>
      </c>
      <c r="U153" s="7">
        <v>63000</v>
      </c>
      <c r="W153" t="s">
        <v>221</v>
      </c>
      <c r="X153">
        <v>401</v>
      </c>
      <c r="Y153">
        <v>70</v>
      </c>
    </row>
    <row r="154" spans="1:25" x14ac:dyDescent="0.25">
      <c r="A154" t="s">
        <v>363</v>
      </c>
      <c r="B154" t="s">
        <v>364</v>
      </c>
      <c r="C154" s="17">
        <v>44365</v>
      </c>
      <c r="D154" s="7">
        <v>350000</v>
      </c>
      <c r="E154" t="s">
        <v>27</v>
      </c>
      <c r="F154" t="s">
        <v>28</v>
      </c>
      <c r="G154" s="7">
        <v>350000</v>
      </c>
      <c r="H154" s="7">
        <v>186200</v>
      </c>
      <c r="I154" s="12">
        <f t="shared" si="8"/>
        <v>53.2</v>
      </c>
      <c r="J154" s="7">
        <v>372306</v>
      </c>
      <c r="K154" s="7">
        <v>55121</v>
      </c>
      <c r="L154" s="7">
        <f t="shared" si="9"/>
        <v>294879</v>
      </c>
      <c r="M154" s="7">
        <v>382150.59375</v>
      </c>
      <c r="N154" s="22">
        <f t="shared" si="10"/>
        <v>0.77163035939938274</v>
      </c>
      <c r="O154" s="27">
        <v>2082</v>
      </c>
      <c r="P154" s="32">
        <f t="shared" si="11"/>
        <v>141.63256484149855</v>
      </c>
      <c r="Q154" s="37" t="s">
        <v>219</v>
      </c>
      <c r="R154" s="42">
        <f>ABS(N234-N154)*100</f>
        <v>50.206022741320353</v>
      </c>
      <c r="S154" t="s">
        <v>30</v>
      </c>
      <c r="U154" s="7">
        <v>50000</v>
      </c>
      <c r="W154" t="s">
        <v>221</v>
      </c>
      <c r="X154">
        <v>401</v>
      </c>
      <c r="Y154">
        <v>83</v>
      </c>
    </row>
    <row r="155" spans="1:25" x14ac:dyDescent="0.25">
      <c r="A155" t="s">
        <v>508</v>
      </c>
      <c r="B155" t="s">
        <v>509</v>
      </c>
      <c r="C155" s="17">
        <v>44588</v>
      </c>
      <c r="D155" s="7">
        <v>342000</v>
      </c>
      <c r="E155" t="s">
        <v>27</v>
      </c>
      <c r="F155" t="s">
        <v>28</v>
      </c>
      <c r="G155" s="7">
        <v>342000</v>
      </c>
      <c r="H155" s="7">
        <v>181700</v>
      </c>
      <c r="I155" s="12">
        <f t="shared" si="8"/>
        <v>53.128654970760238</v>
      </c>
      <c r="J155" s="7">
        <v>363300</v>
      </c>
      <c r="K155" s="7">
        <v>46361</v>
      </c>
      <c r="L155" s="7">
        <f t="shared" si="9"/>
        <v>295639</v>
      </c>
      <c r="M155" s="7">
        <v>381854.21875</v>
      </c>
      <c r="N155" s="22">
        <f t="shared" si="10"/>
        <v>0.77421954631737322</v>
      </c>
      <c r="O155" s="27">
        <v>2034</v>
      </c>
      <c r="P155" s="32">
        <f t="shared" si="11"/>
        <v>145.34857423795478</v>
      </c>
      <c r="Q155" s="37" t="s">
        <v>219</v>
      </c>
      <c r="R155" s="42">
        <f>ABS(N159-N155)*100</f>
        <v>1.086399403593119</v>
      </c>
      <c r="S155" t="s">
        <v>71</v>
      </c>
      <c r="U155" s="7">
        <v>38000</v>
      </c>
      <c r="W155" t="s">
        <v>221</v>
      </c>
      <c r="X155">
        <v>401</v>
      </c>
      <c r="Y155">
        <v>85</v>
      </c>
    </row>
    <row r="156" spans="1:25" x14ac:dyDescent="0.25">
      <c r="A156" t="s">
        <v>321</v>
      </c>
      <c r="B156" t="s">
        <v>322</v>
      </c>
      <c r="C156" s="17">
        <v>45169</v>
      </c>
      <c r="D156" s="7">
        <v>289900</v>
      </c>
      <c r="E156" t="s">
        <v>27</v>
      </c>
      <c r="F156" t="s">
        <v>28</v>
      </c>
      <c r="G156" s="7">
        <v>289900</v>
      </c>
      <c r="H156" s="7">
        <v>153600</v>
      </c>
      <c r="I156" s="12">
        <f t="shared" si="8"/>
        <v>52.9837875129355</v>
      </c>
      <c r="J156" s="7">
        <v>307132</v>
      </c>
      <c r="K156" s="7">
        <v>49801</v>
      </c>
      <c r="L156" s="7">
        <f t="shared" si="9"/>
        <v>240099</v>
      </c>
      <c r="M156" s="7">
        <v>310037.34375</v>
      </c>
      <c r="N156" s="22">
        <f t="shared" si="10"/>
        <v>0.77441961376628521</v>
      </c>
      <c r="O156" s="27">
        <v>1720</v>
      </c>
      <c r="P156" s="32">
        <f t="shared" si="11"/>
        <v>139.59244186046513</v>
      </c>
      <c r="Q156" s="37" t="s">
        <v>219</v>
      </c>
      <c r="R156" s="42">
        <f>ABS(N260-N156)*100</f>
        <v>77.441961376628527</v>
      </c>
      <c r="S156" t="s">
        <v>30</v>
      </c>
      <c r="U156" s="7">
        <v>45000</v>
      </c>
      <c r="W156" t="s">
        <v>221</v>
      </c>
      <c r="X156">
        <v>401</v>
      </c>
      <c r="Y156">
        <v>85</v>
      </c>
    </row>
    <row r="157" spans="1:25" x14ac:dyDescent="0.25">
      <c r="A157" t="s">
        <v>496</v>
      </c>
      <c r="B157" t="s">
        <v>497</v>
      </c>
      <c r="C157" s="17">
        <v>45072</v>
      </c>
      <c r="D157" s="7">
        <v>376000</v>
      </c>
      <c r="E157" t="s">
        <v>27</v>
      </c>
      <c r="F157" t="s">
        <v>28</v>
      </c>
      <c r="G157" s="7">
        <v>376000</v>
      </c>
      <c r="H157" s="7">
        <v>197800</v>
      </c>
      <c r="I157" s="12">
        <f t="shared" si="8"/>
        <v>52.60638297872341</v>
      </c>
      <c r="J157" s="7">
        <v>395614</v>
      </c>
      <c r="K157" s="7">
        <v>78789</v>
      </c>
      <c r="L157" s="7">
        <f t="shared" si="9"/>
        <v>297211</v>
      </c>
      <c r="M157" s="7">
        <v>381716.875</v>
      </c>
      <c r="N157" s="22">
        <f t="shared" si="10"/>
        <v>0.77861635014171171</v>
      </c>
      <c r="O157" s="27">
        <v>1823</v>
      </c>
      <c r="P157" s="32">
        <f t="shared" si="11"/>
        <v>163.03400987383435</v>
      </c>
      <c r="Q157" s="37" t="s">
        <v>219</v>
      </c>
      <c r="R157" s="42">
        <f>ABS(N168-N157)*100</f>
        <v>4.2225713512411662</v>
      </c>
      <c r="S157" t="s">
        <v>30</v>
      </c>
      <c r="U157" s="7">
        <v>63000</v>
      </c>
      <c r="W157" t="s">
        <v>221</v>
      </c>
      <c r="X157">
        <v>401</v>
      </c>
      <c r="Y157">
        <v>74</v>
      </c>
    </row>
    <row r="158" spans="1:25" x14ac:dyDescent="0.25">
      <c r="A158" t="s">
        <v>494</v>
      </c>
      <c r="B158" t="s">
        <v>495</v>
      </c>
      <c r="C158" s="17">
        <v>44601</v>
      </c>
      <c r="D158" s="7">
        <v>291250</v>
      </c>
      <c r="E158" t="s">
        <v>27</v>
      </c>
      <c r="F158" t="s">
        <v>28</v>
      </c>
      <c r="G158" s="7">
        <v>291250</v>
      </c>
      <c r="H158" s="7">
        <v>152400</v>
      </c>
      <c r="I158" s="12">
        <f t="shared" si="8"/>
        <v>52.326180257510735</v>
      </c>
      <c r="J158" s="7">
        <v>304776</v>
      </c>
      <c r="K158" s="7">
        <v>66891</v>
      </c>
      <c r="L158" s="7">
        <f t="shared" si="9"/>
        <v>224359</v>
      </c>
      <c r="M158" s="7">
        <v>286608.4375</v>
      </c>
      <c r="N158" s="22">
        <f t="shared" si="10"/>
        <v>0.78280668202589121</v>
      </c>
      <c r="O158" s="27">
        <v>2154</v>
      </c>
      <c r="P158" s="32">
        <f t="shared" si="11"/>
        <v>104.15923862581243</v>
      </c>
      <c r="Q158" s="37" t="s">
        <v>219</v>
      </c>
      <c r="R158" s="42">
        <f>ABS(N170-N158)*100</f>
        <v>3.862389993955162</v>
      </c>
      <c r="S158" t="s">
        <v>58</v>
      </c>
      <c r="U158" s="7">
        <v>63000</v>
      </c>
      <c r="W158" t="s">
        <v>221</v>
      </c>
      <c r="X158">
        <v>401</v>
      </c>
      <c r="Y158">
        <v>75</v>
      </c>
    </row>
    <row r="159" spans="1:25" x14ac:dyDescent="0.25">
      <c r="A159" t="s">
        <v>337</v>
      </c>
      <c r="B159" t="s">
        <v>338</v>
      </c>
      <c r="C159" s="17">
        <v>44740</v>
      </c>
      <c r="D159" s="7">
        <v>320000</v>
      </c>
      <c r="E159" t="s">
        <v>27</v>
      </c>
      <c r="F159" t="s">
        <v>28</v>
      </c>
      <c r="G159" s="7">
        <v>320000</v>
      </c>
      <c r="H159" s="7">
        <v>167700</v>
      </c>
      <c r="I159" s="12">
        <f t="shared" si="8"/>
        <v>52.40625</v>
      </c>
      <c r="J159" s="7">
        <v>335486</v>
      </c>
      <c r="K159" s="7">
        <v>49324</v>
      </c>
      <c r="L159" s="7">
        <f t="shared" si="9"/>
        <v>270676</v>
      </c>
      <c r="M159" s="7">
        <v>344773.5</v>
      </c>
      <c r="N159" s="22">
        <f t="shared" si="10"/>
        <v>0.78508354035330441</v>
      </c>
      <c r="O159" s="27">
        <v>1914</v>
      </c>
      <c r="P159" s="32">
        <f t="shared" si="11"/>
        <v>141.41901776384535</v>
      </c>
      <c r="Q159" s="37" t="s">
        <v>219</v>
      </c>
      <c r="R159" s="42">
        <f>ABS(N254-N159)*100</f>
        <v>78.508354035330441</v>
      </c>
      <c r="S159" t="s">
        <v>58</v>
      </c>
      <c r="U159" s="7">
        <v>45000</v>
      </c>
      <c r="W159" t="s">
        <v>221</v>
      </c>
      <c r="X159">
        <v>401</v>
      </c>
      <c r="Y159">
        <v>87</v>
      </c>
    </row>
    <row r="160" spans="1:25" x14ac:dyDescent="0.25">
      <c r="A160" t="s">
        <v>399</v>
      </c>
      <c r="B160" t="s">
        <v>400</v>
      </c>
      <c r="C160" s="17">
        <v>44313</v>
      </c>
      <c r="D160" s="7">
        <v>189000</v>
      </c>
      <c r="E160" t="s">
        <v>27</v>
      </c>
      <c r="F160" t="s">
        <v>28</v>
      </c>
      <c r="G160" s="7">
        <v>189000</v>
      </c>
      <c r="H160" s="7">
        <v>97000</v>
      </c>
      <c r="I160" s="12">
        <f t="shared" si="8"/>
        <v>51.322751322751323</v>
      </c>
      <c r="J160" s="7">
        <v>193948</v>
      </c>
      <c r="K160" s="7">
        <v>76452</v>
      </c>
      <c r="L160" s="7">
        <f t="shared" si="9"/>
        <v>112548</v>
      </c>
      <c r="M160" s="7">
        <v>141561.453125</v>
      </c>
      <c r="N160" s="22">
        <f t="shared" si="10"/>
        <v>0.79504693908884316</v>
      </c>
      <c r="O160" s="27">
        <v>1180</v>
      </c>
      <c r="P160" s="32">
        <f t="shared" si="11"/>
        <v>95.379661016949157</v>
      </c>
      <c r="Q160" s="37" t="s">
        <v>219</v>
      </c>
      <c r="R160" s="42">
        <f>ABS(N221-N160)*100</f>
        <v>16.21059446334554</v>
      </c>
      <c r="S160" t="s">
        <v>30</v>
      </c>
      <c r="U160" s="7">
        <v>71000</v>
      </c>
      <c r="W160" t="s">
        <v>221</v>
      </c>
      <c r="X160">
        <v>401</v>
      </c>
      <c r="Y160">
        <v>55</v>
      </c>
    </row>
    <row r="161" spans="1:25" x14ac:dyDescent="0.25">
      <c r="A161" t="s">
        <v>327</v>
      </c>
      <c r="B161" t="s">
        <v>328</v>
      </c>
      <c r="C161" s="17">
        <v>45069</v>
      </c>
      <c r="D161" s="7">
        <v>300000</v>
      </c>
      <c r="E161" t="s">
        <v>27</v>
      </c>
      <c r="F161" t="s">
        <v>28</v>
      </c>
      <c r="G161" s="7">
        <v>300000</v>
      </c>
      <c r="H161" s="7">
        <v>155100</v>
      </c>
      <c r="I161" s="12">
        <f t="shared" si="8"/>
        <v>51.7</v>
      </c>
      <c r="J161" s="7">
        <v>310222</v>
      </c>
      <c r="K161" s="7">
        <v>50930</v>
      </c>
      <c r="L161" s="7">
        <f t="shared" si="9"/>
        <v>249070</v>
      </c>
      <c r="M161" s="7">
        <v>312400</v>
      </c>
      <c r="N161" s="22">
        <f t="shared" si="10"/>
        <v>0.7972791293213829</v>
      </c>
      <c r="O161" s="27">
        <v>1752</v>
      </c>
      <c r="P161" s="32">
        <f t="shared" si="11"/>
        <v>142.16324200913243</v>
      </c>
      <c r="Q161" s="37" t="s">
        <v>219</v>
      </c>
      <c r="R161" s="42">
        <f>ABS(N261-N161)*100</f>
        <v>79.727912932138295</v>
      </c>
      <c r="S161" t="s">
        <v>58</v>
      </c>
      <c r="U161" s="7">
        <v>45000</v>
      </c>
      <c r="W161" t="s">
        <v>221</v>
      </c>
      <c r="X161">
        <v>401</v>
      </c>
      <c r="Y161">
        <v>88</v>
      </c>
    </row>
    <row r="162" spans="1:25" x14ac:dyDescent="0.25">
      <c r="A162" t="s">
        <v>397</v>
      </c>
      <c r="B162" t="s">
        <v>398</v>
      </c>
      <c r="C162" s="17">
        <v>44463</v>
      </c>
      <c r="D162" s="7">
        <v>196000</v>
      </c>
      <c r="E162" t="s">
        <v>27</v>
      </c>
      <c r="F162" t="s">
        <v>28</v>
      </c>
      <c r="G162" s="7">
        <v>196000</v>
      </c>
      <c r="H162" s="7">
        <v>100400</v>
      </c>
      <c r="I162" s="12">
        <f t="shared" si="8"/>
        <v>51.224489795918373</v>
      </c>
      <c r="J162" s="7">
        <v>200846</v>
      </c>
      <c r="K162" s="7">
        <v>73437</v>
      </c>
      <c r="L162" s="7">
        <f t="shared" si="9"/>
        <v>122563</v>
      </c>
      <c r="M162" s="7">
        <v>153504.8125</v>
      </c>
      <c r="N162" s="22">
        <f t="shared" si="10"/>
        <v>0.79843099381656191</v>
      </c>
      <c r="O162" s="27">
        <v>1882</v>
      </c>
      <c r="P162" s="32">
        <f t="shared" si="11"/>
        <v>65.123804463336882</v>
      </c>
      <c r="Q162" s="37" t="s">
        <v>219</v>
      </c>
      <c r="R162" s="42">
        <f>ABS(N224-N162)*100</f>
        <v>22.348046550330981</v>
      </c>
      <c r="S162" t="s">
        <v>192</v>
      </c>
      <c r="U162" s="7">
        <v>71000</v>
      </c>
      <c r="W162" t="s">
        <v>221</v>
      </c>
      <c r="X162">
        <v>401</v>
      </c>
      <c r="Y162">
        <v>55</v>
      </c>
    </row>
    <row r="163" spans="1:25" x14ac:dyDescent="0.25">
      <c r="A163" t="s">
        <v>246</v>
      </c>
      <c r="B163" t="s">
        <v>247</v>
      </c>
      <c r="C163" s="17">
        <v>44508</v>
      </c>
      <c r="D163" s="7">
        <v>280500</v>
      </c>
      <c r="E163" t="s">
        <v>27</v>
      </c>
      <c r="F163" t="s">
        <v>28</v>
      </c>
      <c r="G163" s="7">
        <v>280500</v>
      </c>
      <c r="H163" s="7">
        <v>144500</v>
      </c>
      <c r="I163" s="12">
        <f t="shared" si="8"/>
        <v>51.515151515151516</v>
      </c>
      <c r="J163" s="7">
        <v>288940</v>
      </c>
      <c r="K163" s="7">
        <v>60160</v>
      </c>
      <c r="L163" s="7">
        <f t="shared" si="9"/>
        <v>220340</v>
      </c>
      <c r="M163" s="7">
        <v>275638.5625</v>
      </c>
      <c r="N163" s="22">
        <f t="shared" si="10"/>
        <v>0.79938016655416277</v>
      </c>
      <c r="O163" s="27">
        <v>1623</v>
      </c>
      <c r="P163" s="32">
        <f t="shared" si="11"/>
        <v>135.76093653727665</v>
      </c>
      <c r="Q163" s="37" t="s">
        <v>219</v>
      </c>
      <c r="R163" s="42">
        <f>ABS(N308-N163)*100</f>
        <v>79.938016655416277</v>
      </c>
      <c r="S163" t="s">
        <v>30</v>
      </c>
      <c r="U163" s="7">
        <v>44000</v>
      </c>
      <c r="W163" t="s">
        <v>221</v>
      </c>
      <c r="X163">
        <v>401</v>
      </c>
      <c r="Y163">
        <v>85</v>
      </c>
    </row>
    <row r="164" spans="1:25" x14ac:dyDescent="0.25">
      <c r="A164" t="s">
        <v>307</v>
      </c>
      <c r="B164" t="s">
        <v>308</v>
      </c>
      <c r="C164" s="17">
        <v>44945</v>
      </c>
      <c r="D164" s="7">
        <v>325000</v>
      </c>
      <c r="E164" t="s">
        <v>27</v>
      </c>
      <c r="F164" t="s">
        <v>28</v>
      </c>
      <c r="G164" s="7">
        <v>325000</v>
      </c>
      <c r="H164" s="7">
        <v>167800</v>
      </c>
      <c r="I164" s="12">
        <f t="shared" si="8"/>
        <v>51.630769230769232</v>
      </c>
      <c r="J164" s="7">
        <v>335592</v>
      </c>
      <c r="K164" s="7">
        <v>48000</v>
      </c>
      <c r="L164" s="7">
        <f t="shared" si="9"/>
        <v>277000</v>
      </c>
      <c r="M164" s="7">
        <v>346496.375</v>
      </c>
      <c r="N164" s="22">
        <f t="shared" si="10"/>
        <v>0.79943116288013116</v>
      </c>
      <c r="O164" s="27">
        <v>1596</v>
      </c>
      <c r="P164" s="32">
        <f t="shared" si="11"/>
        <v>173.55889724310777</v>
      </c>
      <c r="Q164" s="37" t="s">
        <v>219</v>
      </c>
      <c r="R164" s="42">
        <f>ABS(N276-N164)*100</f>
        <v>79.943116288013115</v>
      </c>
      <c r="S164" t="s">
        <v>30</v>
      </c>
      <c r="U164" s="7">
        <v>48000</v>
      </c>
      <c r="W164" t="s">
        <v>221</v>
      </c>
      <c r="X164">
        <v>401</v>
      </c>
      <c r="Y164">
        <v>95</v>
      </c>
    </row>
    <row r="165" spans="1:25" x14ac:dyDescent="0.25">
      <c r="A165" t="s">
        <v>339</v>
      </c>
      <c r="B165" t="s">
        <v>340</v>
      </c>
      <c r="C165" s="17">
        <v>44610</v>
      </c>
      <c r="D165" s="7">
        <v>236000</v>
      </c>
      <c r="E165" t="s">
        <v>27</v>
      </c>
      <c r="F165" t="s">
        <v>28</v>
      </c>
      <c r="G165" s="7">
        <v>236000</v>
      </c>
      <c r="H165" s="7">
        <v>121300</v>
      </c>
      <c r="I165" s="12">
        <f t="shared" si="8"/>
        <v>51.398305084745765</v>
      </c>
      <c r="J165" s="7">
        <v>242631</v>
      </c>
      <c r="K165" s="7">
        <v>49740</v>
      </c>
      <c r="L165" s="7">
        <f t="shared" si="9"/>
        <v>186260</v>
      </c>
      <c r="M165" s="7">
        <v>232398.796875</v>
      </c>
      <c r="N165" s="22">
        <f t="shared" si="10"/>
        <v>0.80146714399809649</v>
      </c>
      <c r="O165" s="27">
        <v>1330</v>
      </c>
      <c r="P165" s="32">
        <f t="shared" si="11"/>
        <v>140.04511278195488</v>
      </c>
      <c r="Q165" s="37" t="s">
        <v>219</v>
      </c>
      <c r="R165" s="42">
        <f>ABS(N259-N165)*100</f>
        <v>80.146714399809653</v>
      </c>
      <c r="S165" t="s">
        <v>30</v>
      </c>
      <c r="U165" s="7">
        <v>45000</v>
      </c>
      <c r="W165" t="s">
        <v>221</v>
      </c>
      <c r="X165">
        <v>401</v>
      </c>
      <c r="Y165">
        <v>86</v>
      </c>
    </row>
    <row r="166" spans="1:25" x14ac:dyDescent="0.25">
      <c r="A166" t="s">
        <v>294</v>
      </c>
      <c r="B166" t="s">
        <v>295</v>
      </c>
      <c r="C166" s="17">
        <v>44750</v>
      </c>
      <c r="D166" s="7">
        <v>250300</v>
      </c>
      <c r="E166" t="s">
        <v>27</v>
      </c>
      <c r="F166" t="s">
        <v>28</v>
      </c>
      <c r="G166" s="7">
        <v>250300</v>
      </c>
      <c r="H166" s="7">
        <v>128300</v>
      </c>
      <c r="I166" s="12">
        <f t="shared" si="8"/>
        <v>51.258489812225328</v>
      </c>
      <c r="J166" s="7">
        <v>256652</v>
      </c>
      <c r="K166" s="7">
        <v>70642</v>
      </c>
      <c r="L166" s="7">
        <f t="shared" si="9"/>
        <v>179658</v>
      </c>
      <c r="M166" s="7">
        <v>224108.4375</v>
      </c>
      <c r="N166" s="22">
        <f t="shared" si="10"/>
        <v>0.80165656413538644</v>
      </c>
      <c r="O166" s="27">
        <v>1988</v>
      </c>
      <c r="P166" s="32">
        <f t="shared" si="11"/>
        <v>90.371227364185117</v>
      </c>
      <c r="Q166" s="37" t="s">
        <v>219</v>
      </c>
      <c r="R166" s="42">
        <f>ABS(N286-N166)*100</f>
        <v>80.165656413538642</v>
      </c>
      <c r="S166" t="s">
        <v>30</v>
      </c>
      <c r="U166" s="7">
        <v>67200</v>
      </c>
      <c r="W166" t="s">
        <v>296</v>
      </c>
      <c r="X166">
        <v>401</v>
      </c>
      <c r="Y166">
        <v>59</v>
      </c>
    </row>
    <row r="167" spans="1:25" x14ac:dyDescent="0.25">
      <c r="A167" t="s">
        <v>319</v>
      </c>
      <c r="B167" t="s">
        <v>320</v>
      </c>
      <c r="C167" s="17">
        <v>44316</v>
      </c>
      <c r="D167" s="7">
        <v>270000</v>
      </c>
      <c r="E167" t="s">
        <v>27</v>
      </c>
      <c r="F167" t="s">
        <v>28</v>
      </c>
      <c r="G167" s="7">
        <v>270000</v>
      </c>
      <c r="H167" s="7">
        <v>138500</v>
      </c>
      <c r="I167" s="12">
        <f t="shared" si="8"/>
        <v>51.296296296296298</v>
      </c>
      <c r="J167" s="7">
        <v>277099</v>
      </c>
      <c r="K167" s="7">
        <v>49235</v>
      </c>
      <c r="L167" s="7">
        <f t="shared" si="9"/>
        <v>220765</v>
      </c>
      <c r="M167" s="7">
        <v>274534.9375</v>
      </c>
      <c r="N167" s="22">
        <f t="shared" si="10"/>
        <v>0.80414173150548462</v>
      </c>
      <c r="O167" s="27">
        <v>1563</v>
      </c>
      <c r="P167" s="32">
        <f t="shared" si="11"/>
        <v>141.24440179142675</v>
      </c>
      <c r="Q167" s="37" t="s">
        <v>219</v>
      </c>
      <c r="R167" s="42">
        <f>ABS(N272-N167)*100</f>
        <v>80.414173150548464</v>
      </c>
      <c r="S167" t="s">
        <v>30</v>
      </c>
      <c r="U167" s="7">
        <v>45000</v>
      </c>
      <c r="W167" t="s">
        <v>221</v>
      </c>
      <c r="X167">
        <v>401</v>
      </c>
      <c r="Y167">
        <v>86</v>
      </c>
    </row>
    <row r="168" spans="1:25" x14ac:dyDescent="0.25">
      <c r="A168" t="s">
        <v>500</v>
      </c>
      <c r="B168" t="s">
        <v>501</v>
      </c>
      <c r="C168" s="17">
        <v>44981</v>
      </c>
      <c r="D168" s="7">
        <v>390000</v>
      </c>
      <c r="E168" t="s">
        <v>27</v>
      </c>
      <c r="F168" t="s">
        <v>28</v>
      </c>
      <c r="G168" s="7">
        <v>390000</v>
      </c>
      <c r="H168" s="7">
        <v>196700</v>
      </c>
      <c r="I168" s="12">
        <f t="shared" si="8"/>
        <v>50.435897435897438</v>
      </c>
      <c r="J168" s="7">
        <v>393494</v>
      </c>
      <c r="K168" s="7">
        <v>76826</v>
      </c>
      <c r="L168" s="7">
        <f t="shared" si="9"/>
        <v>313174</v>
      </c>
      <c r="M168" s="7">
        <v>381527.71875</v>
      </c>
      <c r="N168" s="22">
        <f t="shared" si="10"/>
        <v>0.82084206365412338</v>
      </c>
      <c r="O168" s="27">
        <v>2748</v>
      </c>
      <c r="P168" s="32">
        <f t="shared" si="11"/>
        <v>113.96433770014556</v>
      </c>
      <c r="Q168" s="37" t="s">
        <v>219</v>
      </c>
      <c r="R168" s="42">
        <f>ABS(N177-N168)*100</f>
        <v>3.9008285452328595</v>
      </c>
      <c r="S168" t="s">
        <v>58</v>
      </c>
      <c r="U168" s="7">
        <v>63000</v>
      </c>
      <c r="W168" t="s">
        <v>221</v>
      </c>
      <c r="X168">
        <v>401</v>
      </c>
      <c r="Y168">
        <v>70</v>
      </c>
    </row>
    <row r="169" spans="1:25" x14ac:dyDescent="0.25">
      <c r="A169" t="s">
        <v>500</v>
      </c>
      <c r="B169" t="s">
        <v>501</v>
      </c>
      <c r="C169" s="17">
        <v>45086</v>
      </c>
      <c r="D169" s="7">
        <v>390000</v>
      </c>
      <c r="E169" t="s">
        <v>27</v>
      </c>
      <c r="F169" t="s">
        <v>28</v>
      </c>
      <c r="G169" s="7">
        <v>390000</v>
      </c>
      <c r="H169" s="7">
        <v>196700</v>
      </c>
      <c r="I169" s="12">
        <f t="shared" si="8"/>
        <v>50.435897435897438</v>
      </c>
      <c r="J169" s="7">
        <v>393494</v>
      </c>
      <c r="K169" s="7">
        <v>76826</v>
      </c>
      <c r="L169" s="7">
        <f t="shared" si="9"/>
        <v>313174</v>
      </c>
      <c r="M169" s="7">
        <v>381527.71875</v>
      </c>
      <c r="N169" s="22">
        <f t="shared" si="10"/>
        <v>0.82084206365412338</v>
      </c>
      <c r="O169" s="27">
        <v>2748</v>
      </c>
      <c r="P169" s="32">
        <f t="shared" si="11"/>
        <v>113.96433770014556</v>
      </c>
      <c r="Q169" s="37" t="s">
        <v>219</v>
      </c>
      <c r="R169" s="42">
        <f>ABS(N177-N169)*100</f>
        <v>3.9008285452328595</v>
      </c>
      <c r="S169" t="s">
        <v>58</v>
      </c>
      <c r="U169" s="7">
        <v>63000</v>
      </c>
      <c r="W169" t="s">
        <v>221</v>
      </c>
      <c r="X169">
        <v>401</v>
      </c>
      <c r="Y169">
        <v>70</v>
      </c>
    </row>
    <row r="170" spans="1:25" x14ac:dyDescent="0.25">
      <c r="A170" t="s">
        <v>365</v>
      </c>
      <c r="B170" t="s">
        <v>366</v>
      </c>
      <c r="C170" s="17">
        <v>45106</v>
      </c>
      <c r="D170" s="7">
        <v>365000</v>
      </c>
      <c r="E170" t="s">
        <v>27</v>
      </c>
      <c r="F170" t="s">
        <v>28</v>
      </c>
      <c r="G170" s="7">
        <v>365000</v>
      </c>
      <c r="H170" s="7">
        <v>184100</v>
      </c>
      <c r="I170" s="12">
        <f t="shared" si="8"/>
        <v>50.438356164383556</v>
      </c>
      <c r="J170" s="7">
        <v>368230</v>
      </c>
      <c r="K170" s="7">
        <v>55386</v>
      </c>
      <c r="L170" s="7">
        <f t="shared" si="9"/>
        <v>309614</v>
      </c>
      <c r="M170" s="7">
        <v>376920.46875</v>
      </c>
      <c r="N170" s="22">
        <f t="shared" si="10"/>
        <v>0.82143058196544283</v>
      </c>
      <c r="O170" s="27">
        <v>2425</v>
      </c>
      <c r="P170" s="32">
        <f t="shared" si="11"/>
        <v>127.67587628865979</v>
      </c>
      <c r="Q170" s="37" t="s">
        <v>219</v>
      </c>
      <c r="R170" s="42">
        <f>ABS(N249-N170)*100</f>
        <v>82.143058196544288</v>
      </c>
      <c r="S170" t="s">
        <v>90</v>
      </c>
      <c r="U170" s="7">
        <v>50000</v>
      </c>
      <c r="W170" t="s">
        <v>221</v>
      </c>
      <c r="X170">
        <v>401</v>
      </c>
      <c r="Y170">
        <v>84</v>
      </c>
    </row>
    <row r="171" spans="1:25" x14ac:dyDescent="0.25">
      <c r="A171" t="s">
        <v>311</v>
      </c>
      <c r="B171" t="s">
        <v>312</v>
      </c>
      <c r="C171" s="17">
        <v>44558</v>
      </c>
      <c r="D171" s="7">
        <v>250000</v>
      </c>
      <c r="E171" t="s">
        <v>27</v>
      </c>
      <c r="F171" t="s">
        <v>28</v>
      </c>
      <c r="G171" s="7">
        <v>250000</v>
      </c>
      <c r="H171" s="7">
        <v>125700</v>
      </c>
      <c r="I171" s="12">
        <f t="shared" si="8"/>
        <v>50.28</v>
      </c>
      <c r="J171" s="7">
        <v>251310</v>
      </c>
      <c r="K171" s="7">
        <v>49300</v>
      </c>
      <c r="L171" s="7">
        <f t="shared" si="9"/>
        <v>200700</v>
      </c>
      <c r="M171" s="7">
        <v>243385.546875</v>
      </c>
      <c r="N171" s="22">
        <f t="shared" si="10"/>
        <v>0.82461757724289686</v>
      </c>
      <c r="O171" s="27">
        <v>1452</v>
      </c>
      <c r="P171" s="32">
        <f t="shared" si="11"/>
        <v>138.22314049586777</v>
      </c>
      <c r="Q171" s="37" t="s">
        <v>219</v>
      </c>
      <c r="R171" s="42">
        <f>ABS(N280-N171)*100</f>
        <v>82.461757724289683</v>
      </c>
      <c r="S171" t="s">
        <v>30</v>
      </c>
      <c r="U171" s="7">
        <v>45000</v>
      </c>
      <c r="W171" t="s">
        <v>221</v>
      </c>
      <c r="X171">
        <v>401</v>
      </c>
      <c r="Y171">
        <v>84</v>
      </c>
    </row>
    <row r="172" spans="1:25" x14ac:dyDescent="0.25">
      <c r="A172" t="s">
        <v>234</v>
      </c>
      <c r="B172" t="s">
        <v>235</v>
      </c>
      <c r="C172" s="17">
        <v>45016</v>
      </c>
      <c r="D172" s="7">
        <v>267000</v>
      </c>
      <c r="E172" t="s">
        <v>27</v>
      </c>
      <c r="F172" t="s">
        <v>28</v>
      </c>
      <c r="G172" s="7">
        <v>267000</v>
      </c>
      <c r="H172" s="7">
        <v>134200</v>
      </c>
      <c r="I172" s="12">
        <f t="shared" si="8"/>
        <v>50.262172284644194</v>
      </c>
      <c r="J172" s="7">
        <v>268322</v>
      </c>
      <c r="K172" s="7">
        <v>47943</v>
      </c>
      <c r="L172" s="7">
        <f t="shared" si="9"/>
        <v>219057</v>
      </c>
      <c r="M172" s="7">
        <v>265516.875</v>
      </c>
      <c r="N172" s="22">
        <f t="shared" si="10"/>
        <v>0.82502100855171634</v>
      </c>
      <c r="O172" s="27">
        <v>1380</v>
      </c>
      <c r="P172" s="32">
        <f t="shared" si="11"/>
        <v>158.73695652173913</v>
      </c>
      <c r="Q172" s="37" t="s">
        <v>219</v>
      </c>
      <c r="R172" s="42" t="e">
        <f>ABS(#REF!-N172)*100</f>
        <v>#REF!</v>
      </c>
      <c r="S172" t="s">
        <v>30</v>
      </c>
      <c r="U172" s="7">
        <v>44000</v>
      </c>
      <c r="W172" t="s">
        <v>221</v>
      </c>
      <c r="X172">
        <v>401</v>
      </c>
      <c r="Y172">
        <v>81</v>
      </c>
    </row>
    <row r="173" spans="1:25" x14ac:dyDescent="0.25">
      <c r="A173" t="s">
        <v>401</v>
      </c>
      <c r="B173" t="s">
        <v>402</v>
      </c>
      <c r="C173" s="17">
        <v>44326</v>
      </c>
      <c r="D173" s="7">
        <v>201000</v>
      </c>
      <c r="E173" t="s">
        <v>27</v>
      </c>
      <c r="F173" t="s">
        <v>28</v>
      </c>
      <c r="G173" s="7">
        <v>201000</v>
      </c>
      <c r="H173" s="7">
        <v>100300</v>
      </c>
      <c r="I173" s="12">
        <f t="shared" si="8"/>
        <v>49.900497512437816</v>
      </c>
      <c r="J173" s="7">
        <v>200545</v>
      </c>
      <c r="K173" s="7">
        <v>76891</v>
      </c>
      <c r="L173" s="7">
        <f t="shared" si="9"/>
        <v>124109</v>
      </c>
      <c r="M173" s="7">
        <v>148980.71875</v>
      </c>
      <c r="N173" s="22">
        <f t="shared" si="10"/>
        <v>0.833054109560738</v>
      </c>
      <c r="O173" s="27">
        <v>1152</v>
      </c>
      <c r="P173" s="32">
        <f t="shared" si="11"/>
        <v>107.73350694444444</v>
      </c>
      <c r="Q173" s="37" t="s">
        <v>219</v>
      </c>
      <c r="R173" s="42">
        <f>ABS(N233-N173)*100</f>
        <v>43.345495870242232</v>
      </c>
      <c r="S173" t="s">
        <v>30</v>
      </c>
      <c r="U173" s="7">
        <v>71000</v>
      </c>
      <c r="W173" t="s">
        <v>221</v>
      </c>
      <c r="X173">
        <v>401</v>
      </c>
      <c r="Y173">
        <v>57</v>
      </c>
    </row>
    <row r="174" spans="1:25" x14ac:dyDescent="0.25">
      <c r="A174" t="s">
        <v>301</v>
      </c>
      <c r="B174" t="s">
        <v>302</v>
      </c>
      <c r="C174" s="17">
        <v>44356</v>
      </c>
      <c r="D174" s="7">
        <v>300000</v>
      </c>
      <c r="E174" t="s">
        <v>27</v>
      </c>
      <c r="F174" t="s">
        <v>28</v>
      </c>
      <c r="G174" s="7">
        <v>300000</v>
      </c>
      <c r="H174" s="7">
        <v>148600</v>
      </c>
      <c r="I174" s="12">
        <f t="shared" si="8"/>
        <v>49.533333333333331</v>
      </c>
      <c r="J174" s="7">
        <v>297176</v>
      </c>
      <c r="K174" s="7">
        <v>59792</v>
      </c>
      <c r="L174" s="7">
        <f t="shared" si="9"/>
        <v>240208</v>
      </c>
      <c r="M174" s="7">
        <v>286004.8125</v>
      </c>
      <c r="N174" s="22">
        <f t="shared" si="10"/>
        <v>0.83987397939326636</v>
      </c>
      <c r="O174" s="27">
        <v>1986</v>
      </c>
      <c r="P174" s="32">
        <f t="shared" si="11"/>
        <v>120.95065458207452</v>
      </c>
      <c r="Q174" s="37" t="s">
        <v>219</v>
      </c>
      <c r="R174" s="42">
        <f>ABS(N290-N174)*100</f>
        <v>83.987397939326641</v>
      </c>
      <c r="S174" t="s">
        <v>30</v>
      </c>
      <c r="U174" s="7">
        <v>48000</v>
      </c>
      <c r="W174" t="s">
        <v>221</v>
      </c>
      <c r="X174">
        <v>401</v>
      </c>
      <c r="Y174">
        <v>55</v>
      </c>
    </row>
    <row r="175" spans="1:25" x14ac:dyDescent="0.25">
      <c r="A175" t="s">
        <v>309</v>
      </c>
      <c r="B175" t="s">
        <v>310</v>
      </c>
      <c r="C175" s="17">
        <v>45022</v>
      </c>
      <c r="D175" s="7">
        <v>243400</v>
      </c>
      <c r="E175" t="s">
        <v>27</v>
      </c>
      <c r="F175" t="s">
        <v>28</v>
      </c>
      <c r="G175" s="7">
        <v>243400</v>
      </c>
      <c r="H175" s="7">
        <v>120300</v>
      </c>
      <c r="I175" s="12">
        <f t="shared" si="8"/>
        <v>49.424815119145435</v>
      </c>
      <c r="J175" s="7">
        <v>240579</v>
      </c>
      <c r="K175" s="7">
        <v>49159</v>
      </c>
      <c r="L175" s="7">
        <f t="shared" si="9"/>
        <v>194241</v>
      </c>
      <c r="M175" s="7">
        <v>230626.5</v>
      </c>
      <c r="N175" s="22">
        <f t="shared" si="10"/>
        <v>0.84223192044279382</v>
      </c>
      <c r="O175" s="27">
        <v>1288</v>
      </c>
      <c r="P175" s="32">
        <f t="shared" si="11"/>
        <v>150.80822981366461</v>
      </c>
      <c r="Q175" s="37" t="s">
        <v>219</v>
      </c>
      <c r="R175" s="42">
        <f>ABS(N285-N175)*100</f>
        <v>84.223192044279386</v>
      </c>
      <c r="S175" t="s">
        <v>30</v>
      </c>
      <c r="U175" s="7">
        <v>45000</v>
      </c>
      <c r="W175" t="s">
        <v>221</v>
      </c>
      <c r="X175">
        <v>401</v>
      </c>
      <c r="Y175">
        <v>83</v>
      </c>
    </row>
    <row r="176" spans="1:25" x14ac:dyDescent="0.25">
      <c r="A176" t="s">
        <v>393</v>
      </c>
      <c r="B176" t="s">
        <v>394</v>
      </c>
      <c r="C176" s="17">
        <v>44665</v>
      </c>
      <c r="D176" s="7">
        <v>312000</v>
      </c>
      <c r="E176" t="s">
        <v>27</v>
      </c>
      <c r="F176" t="s">
        <v>28</v>
      </c>
      <c r="G176" s="7">
        <v>312000</v>
      </c>
      <c r="H176" s="7">
        <v>152700</v>
      </c>
      <c r="I176" s="12">
        <f t="shared" si="8"/>
        <v>48.942307692307693</v>
      </c>
      <c r="J176" s="7">
        <v>305317</v>
      </c>
      <c r="K176" s="7">
        <v>104916</v>
      </c>
      <c r="L176" s="7">
        <f t="shared" si="9"/>
        <v>207084</v>
      </c>
      <c r="M176" s="7">
        <v>241446.984375</v>
      </c>
      <c r="N176" s="22">
        <f t="shared" si="10"/>
        <v>0.85767896640353303</v>
      </c>
      <c r="O176" s="27">
        <v>1560</v>
      </c>
      <c r="P176" s="32">
        <f t="shared" si="11"/>
        <v>132.74615384615385</v>
      </c>
      <c r="Q176" s="37" t="s">
        <v>219</v>
      </c>
      <c r="R176" s="42">
        <f>ABS(N240-N176)*100</f>
        <v>71.494810091784942</v>
      </c>
      <c r="S176" t="s">
        <v>30</v>
      </c>
      <c r="U176" s="7">
        <v>99400</v>
      </c>
      <c r="W176" t="s">
        <v>296</v>
      </c>
      <c r="X176">
        <v>401</v>
      </c>
      <c r="Y176">
        <v>55</v>
      </c>
    </row>
    <row r="177" spans="1:25" x14ac:dyDescent="0.25">
      <c r="A177" t="s">
        <v>335</v>
      </c>
      <c r="B177" t="s">
        <v>336</v>
      </c>
      <c r="C177" s="17">
        <v>44991</v>
      </c>
      <c r="D177" s="7">
        <v>250000</v>
      </c>
      <c r="E177" t="s">
        <v>27</v>
      </c>
      <c r="F177" t="s">
        <v>28</v>
      </c>
      <c r="G177" s="7">
        <v>250000</v>
      </c>
      <c r="H177" s="7">
        <v>121500</v>
      </c>
      <c r="I177" s="12">
        <f t="shared" si="8"/>
        <v>48.6</v>
      </c>
      <c r="J177" s="7">
        <v>242991</v>
      </c>
      <c r="K177" s="7">
        <v>48103</v>
      </c>
      <c r="L177" s="7">
        <f t="shared" si="9"/>
        <v>201897</v>
      </c>
      <c r="M177" s="7">
        <v>234804.8125</v>
      </c>
      <c r="N177" s="22">
        <f t="shared" si="10"/>
        <v>0.85985034910645197</v>
      </c>
      <c r="O177" s="27">
        <v>1303</v>
      </c>
      <c r="P177" s="32">
        <f t="shared" si="11"/>
        <v>154.94781273983116</v>
      </c>
      <c r="Q177" s="37" t="s">
        <v>219</v>
      </c>
      <c r="R177" s="42">
        <f>ABS(N273-N177)*100</f>
        <v>85.985034910645197</v>
      </c>
      <c r="S177" t="s">
        <v>30</v>
      </c>
      <c r="U177" s="7">
        <v>45000</v>
      </c>
      <c r="W177" t="s">
        <v>221</v>
      </c>
      <c r="X177">
        <v>401</v>
      </c>
      <c r="Y177">
        <v>87</v>
      </c>
    </row>
    <row r="178" spans="1:25" x14ac:dyDescent="0.25">
      <c r="A178" t="s">
        <v>361</v>
      </c>
      <c r="B178" t="s">
        <v>362</v>
      </c>
      <c r="C178" s="17">
        <v>44813</v>
      </c>
      <c r="D178" s="7">
        <v>457000</v>
      </c>
      <c r="E178" t="s">
        <v>27</v>
      </c>
      <c r="F178" t="s">
        <v>28</v>
      </c>
      <c r="G178" s="7">
        <v>457000</v>
      </c>
      <c r="H178" s="7">
        <v>219800</v>
      </c>
      <c r="I178" s="12">
        <f t="shared" si="8"/>
        <v>48.096280087527354</v>
      </c>
      <c r="J178" s="7">
        <v>439615</v>
      </c>
      <c r="K178" s="7">
        <v>80246</v>
      </c>
      <c r="L178" s="7">
        <f t="shared" si="9"/>
        <v>376754</v>
      </c>
      <c r="M178" s="7">
        <v>432974.6875</v>
      </c>
      <c r="N178" s="22">
        <f t="shared" si="10"/>
        <v>0.87015248437589088</v>
      </c>
      <c r="O178" s="27">
        <v>1769</v>
      </c>
      <c r="P178" s="32">
        <f t="shared" si="11"/>
        <v>212.97569248162804</v>
      </c>
      <c r="Q178" s="37" t="s">
        <v>219</v>
      </c>
      <c r="R178" s="42">
        <f>ABS(N259-N178)*100</f>
        <v>87.015248437589094</v>
      </c>
      <c r="S178" t="s">
        <v>30</v>
      </c>
      <c r="U178" s="7">
        <v>70000</v>
      </c>
      <c r="W178" t="s">
        <v>296</v>
      </c>
      <c r="X178">
        <v>401</v>
      </c>
      <c r="Y178">
        <v>82</v>
      </c>
    </row>
    <row r="179" spans="1:25" x14ac:dyDescent="0.25">
      <c r="A179" t="s">
        <v>403</v>
      </c>
      <c r="B179" t="s">
        <v>404</v>
      </c>
      <c r="C179" s="17">
        <v>44460</v>
      </c>
      <c r="D179" s="7">
        <v>210000</v>
      </c>
      <c r="E179" t="s">
        <v>27</v>
      </c>
      <c r="F179" t="s">
        <v>28</v>
      </c>
      <c r="G179" s="7">
        <v>210000</v>
      </c>
      <c r="H179" s="7">
        <v>101200</v>
      </c>
      <c r="I179" s="12">
        <f t="shared" si="8"/>
        <v>48.19047619047619</v>
      </c>
      <c r="J179" s="7">
        <v>202433</v>
      </c>
      <c r="K179" s="7">
        <v>79318</v>
      </c>
      <c r="L179" s="7">
        <f t="shared" si="9"/>
        <v>130682</v>
      </c>
      <c r="M179" s="7">
        <v>148331.328125</v>
      </c>
      <c r="N179" s="22">
        <f t="shared" si="10"/>
        <v>0.88101415696806296</v>
      </c>
      <c r="O179" s="27">
        <v>1536</v>
      </c>
      <c r="P179" s="32">
        <f t="shared" si="11"/>
        <v>85.079427083333329</v>
      </c>
      <c r="Q179" s="37" t="s">
        <v>219</v>
      </c>
      <c r="R179" s="42">
        <f>ABS(N238-N179)*100</f>
        <v>61.506371577647641</v>
      </c>
      <c r="S179" t="s">
        <v>30</v>
      </c>
      <c r="U179" s="7">
        <v>71000</v>
      </c>
      <c r="W179" t="s">
        <v>221</v>
      </c>
      <c r="X179">
        <v>401</v>
      </c>
      <c r="Y179">
        <v>59</v>
      </c>
    </row>
    <row r="180" spans="1:25" x14ac:dyDescent="0.25">
      <c r="A180" t="s">
        <v>224</v>
      </c>
      <c r="B180" t="s">
        <v>225</v>
      </c>
      <c r="C180" s="17">
        <v>45180</v>
      </c>
      <c r="D180" s="7">
        <v>439900</v>
      </c>
      <c r="E180" t="s">
        <v>27</v>
      </c>
      <c r="F180" t="s">
        <v>28</v>
      </c>
      <c r="G180" s="7">
        <v>439900</v>
      </c>
      <c r="H180" s="7">
        <v>206100</v>
      </c>
      <c r="I180" s="12">
        <f t="shared" si="8"/>
        <v>46.851557172084561</v>
      </c>
      <c r="J180" s="7">
        <v>412215</v>
      </c>
      <c r="K180" s="7">
        <v>59167</v>
      </c>
      <c r="L180" s="7">
        <f t="shared" si="9"/>
        <v>380733</v>
      </c>
      <c r="M180" s="7">
        <v>425359.03125</v>
      </c>
      <c r="N180" s="22">
        <f t="shared" si="10"/>
        <v>0.89508620254551141</v>
      </c>
      <c r="O180" s="27">
        <v>1722</v>
      </c>
      <c r="P180" s="32">
        <f t="shared" si="11"/>
        <v>221.0993031358885</v>
      </c>
      <c r="Q180" s="37" t="s">
        <v>219</v>
      </c>
      <c r="R180" s="42">
        <f>ABS(N324-N180)*100</f>
        <v>89.508620254551147</v>
      </c>
      <c r="S180" t="s">
        <v>30</v>
      </c>
      <c r="U180" s="7">
        <v>56000</v>
      </c>
      <c r="W180" t="s">
        <v>221</v>
      </c>
      <c r="X180">
        <v>401</v>
      </c>
      <c r="Y180">
        <v>81</v>
      </c>
    </row>
    <row r="181" spans="1:25" x14ac:dyDescent="0.25">
      <c r="A181" t="s">
        <v>325</v>
      </c>
      <c r="B181" t="s">
        <v>326</v>
      </c>
      <c r="C181" s="17">
        <v>44722</v>
      </c>
      <c r="D181" s="7">
        <v>271500</v>
      </c>
      <c r="E181" t="s">
        <v>27</v>
      </c>
      <c r="F181" t="s">
        <v>28</v>
      </c>
      <c r="G181" s="7">
        <v>271500</v>
      </c>
      <c r="H181" s="7">
        <v>125400</v>
      </c>
      <c r="I181" s="12">
        <f t="shared" si="8"/>
        <v>46.187845303867405</v>
      </c>
      <c r="J181" s="7">
        <v>250851</v>
      </c>
      <c r="K181" s="7">
        <v>48291</v>
      </c>
      <c r="L181" s="7">
        <f t="shared" si="9"/>
        <v>223209</v>
      </c>
      <c r="M181" s="7">
        <v>244048.1875</v>
      </c>
      <c r="N181" s="22">
        <f t="shared" si="10"/>
        <v>0.91461035743197228</v>
      </c>
      <c r="O181" s="27">
        <v>1491</v>
      </c>
      <c r="P181" s="32">
        <f t="shared" si="11"/>
        <v>149.70422535211267</v>
      </c>
      <c r="Q181" s="37" t="s">
        <v>219</v>
      </c>
      <c r="R181" s="42">
        <f>ABS(N282-N181)*100</f>
        <v>91.461035743197229</v>
      </c>
      <c r="S181" t="s">
        <v>58</v>
      </c>
      <c r="U181" s="7">
        <v>45000</v>
      </c>
      <c r="W181" t="s">
        <v>221</v>
      </c>
      <c r="X181">
        <v>401</v>
      </c>
      <c r="Y181">
        <v>88</v>
      </c>
    </row>
    <row r="182" spans="1:25" x14ac:dyDescent="0.25">
      <c r="A182" t="s">
        <v>236</v>
      </c>
      <c r="B182" t="s">
        <v>237</v>
      </c>
      <c r="C182" s="17">
        <v>45163</v>
      </c>
      <c r="D182" s="7">
        <v>295000</v>
      </c>
      <c r="E182" t="s">
        <v>27</v>
      </c>
      <c r="F182" t="s">
        <v>28</v>
      </c>
      <c r="G182" s="7">
        <v>295000</v>
      </c>
      <c r="H182" s="7">
        <v>133800</v>
      </c>
      <c r="I182" s="12">
        <f t="shared" si="8"/>
        <v>45.355932203389834</v>
      </c>
      <c r="J182" s="7">
        <v>267626</v>
      </c>
      <c r="K182" s="7">
        <v>48948</v>
      </c>
      <c r="L182" s="7">
        <f t="shared" si="9"/>
        <v>246052</v>
      </c>
      <c r="M182" s="7">
        <v>263467.46875</v>
      </c>
      <c r="N182" s="22">
        <f t="shared" si="10"/>
        <v>0.93389897875200201</v>
      </c>
      <c r="O182" s="27">
        <v>1648</v>
      </c>
      <c r="P182" s="32">
        <f t="shared" si="11"/>
        <v>149.30339805825244</v>
      </c>
      <c r="Q182" s="37" t="s">
        <v>219</v>
      </c>
      <c r="R182" s="42">
        <f>ABS(N321-N182)*100</f>
        <v>93.389897875200205</v>
      </c>
      <c r="S182" t="s">
        <v>58</v>
      </c>
      <c r="U182" s="7">
        <v>44000</v>
      </c>
      <c r="W182" t="s">
        <v>221</v>
      </c>
      <c r="X182">
        <v>401</v>
      </c>
      <c r="Y182">
        <v>79</v>
      </c>
    </row>
    <row r="183" spans="1:25" x14ac:dyDescent="0.25">
      <c r="A183" t="s">
        <v>299</v>
      </c>
      <c r="B183" t="s">
        <v>300</v>
      </c>
      <c r="C183" s="17">
        <v>44522</v>
      </c>
      <c r="D183" s="7">
        <v>272000</v>
      </c>
      <c r="E183" t="s">
        <v>27</v>
      </c>
      <c r="F183" t="s">
        <v>28</v>
      </c>
      <c r="G183" s="7">
        <v>272000</v>
      </c>
      <c r="H183" s="7">
        <v>123600</v>
      </c>
      <c r="I183" s="12">
        <f t="shared" si="8"/>
        <v>45.441176470588232</v>
      </c>
      <c r="J183" s="7">
        <v>247138</v>
      </c>
      <c r="K183" s="7">
        <v>57578</v>
      </c>
      <c r="L183" s="7">
        <f t="shared" si="9"/>
        <v>214422</v>
      </c>
      <c r="M183" s="7">
        <v>228385.546875</v>
      </c>
      <c r="N183" s="22">
        <f t="shared" si="10"/>
        <v>0.93885976119739956</v>
      </c>
      <c r="O183" s="27">
        <v>1664</v>
      </c>
      <c r="P183" s="32">
        <f t="shared" si="11"/>
        <v>128.859375</v>
      </c>
      <c r="Q183" s="37" t="s">
        <v>219</v>
      </c>
      <c r="R183" s="42" t="e">
        <f>ABS(#REF!-N183)*100</f>
        <v>#REF!</v>
      </c>
      <c r="S183" t="s">
        <v>30</v>
      </c>
      <c r="U183" s="7">
        <v>48000</v>
      </c>
      <c r="W183" t="s">
        <v>221</v>
      </c>
      <c r="X183">
        <v>401</v>
      </c>
      <c r="Y183">
        <v>57</v>
      </c>
    </row>
    <row r="184" spans="1:25" x14ac:dyDescent="0.25">
      <c r="A184" t="s">
        <v>486</v>
      </c>
      <c r="B184" t="s">
        <v>487</v>
      </c>
      <c r="C184" s="17">
        <v>44804</v>
      </c>
      <c r="D184" s="7">
        <v>269000</v>
      </c>
      <c r="E184" t="s">
        <v>413</v>
      </c>
      <c r="F184" t="s">
        <v>28</v>
      </c>
      <c r="G184" s="7">
        <v>269000</v>
      </c>
      <c r="H184" s="7">
        <v>122900</v>
      </c>
      <c r="I184" s="12">
        <f t="shared" si="8"/>
        <v>45.687732342007436</v>
      </c>
      <c r="J184" s="7">
        <v>245875</v>
      </c>
      <c r="K184" s="7">
        <v>75638</v>
      </c>
      <c r="L184" s="7">
        <f t="shared" si="9"/>
        <v>193362</v>
      </c>
      <c r="M184" s="7">
        <v>205104.8125</v>
      </c>
      <c r="N184" s="22">
        <f t="shared" si="10"/>
        <v>0.94274726001370646</v>
      </c>
      <c r="O184" s="27">
        <v>1636</v>
      </c>
      <c r="P184" s="32">
        <f t="shared" si="11"/>
        <v>118.1919315403423</v>
      </c>
      <c r="Q184" s="37" t="s">
        <v>219</v>
      </c>
      <c r="R184" s="42">
        <f>ABS(N200-N184)*100</f>
        <v>16.634975914693971</v>
      </c>
      <c r="S184" t="s">
        <v>30</v>
      </c>
      <c r="U184" s="7">
        <v>63000</v>
      </c>
      <c r="W184" t="s">
        <v>221</v>
      </c>
      <c r="X184">
        <v>401</v>
      </c>
      <c r="Y184">
        <v>71</v>
      </c>
    </row>
    <row r="185" spans="1:25" x14ac:dyDescent="0.25">
      <c r="A185" t="s">
        <v>246</v>
      </c>
      <c r="B185" t="s">
        <v>247</v>
      </c>
      <c r="C185" s="17">
        <v>44715</v>
      </c>
      <c r="D185" s="7">
        <v>321000</v>
      </c>
      <c r="E185" t="s">
        <v>27</v>
      </c>
      <c r="F185" t="s">
        <v>28</v>
      </c>
      <c r="G185" s="7">
        <v>321000</v>
      </c>
      <c r="H185" s="7">
        <v>144500</v>
      </c>
      <c r="I185" s="12">
        <f t="shared" si="8"/>
        <v>45.015576323987538</v>
      </c>
      <c r="J185" s="7">
        <v>288940</v>
      </c>
      <c r="K185" s="7">
        <v>60160</v>
      </c>
      <c r="L185" s="7">
        <f t="shared" si="9"/>
        <v>260840</v>
      </c>
      <c r="M185" s="7">
        <v>275638.5625</v>
      </c>
      <c r="N185" s="22">
        <f t="shared" si="10"/>
        <v>0.94631171209942733</v>
      </c>
      <c r="O185" s="27">
        <v>1623</v>
      </c>
      <c r="P185" s="32">
        <f t="shared" si="11"/>
        <v>160.7147258163894</v>
      </c>
      <c r="Q185" s="37" t="s">
        <v>219</v>
      </c>
      <c r="R185" s="42">
        <f>ABS(N318-N185)*100</f>
        <v>94.631171209942735</v>
      </c>
      <c r="S185" t="s">
        <v>30</v>
      </c>
      <c r="U185" s="7">
        <v>44000</v>
      </c>
      <c r="W185" t="s">
        <v>221</v>
      </c>
      <c r="X185">
        <v>401</v>
      </c>
      <c r="Y185">
        <v>85</v>
      </c>
    </row>
    <row r="186" spans="1:25" x14ac:dyDescent="0.25">
      <c r="A186" t="s">
        <v>329</v>
      </c>
      <c r="B186" t="s">
        <v>330</v>
      </c>
      <c r="C186" s="17">
        <v>44847</v>
      </c>
      <c r="D186" s="7">
        <v>260000</v>
      </c>
      <c r="E186" t="s">
        <v>27</v>
      </c>
      <c r="F186" t="s">
        <v>28</v>
      </c>
      <c r="G186" s="7">
        <v>260000</v>
      </c>
      <c r="H186" s="7">
        <v>116800</v>
      </c>
      <c r="I186" s="12">
        <f t="shared" si="8"/>
        <v>44.92307692307692</v>
      </c>
      <c r="J186" s="7">
        <v>233576</v>
      </c>
      <c r="K186" s="7">
        <v>50153</v>
      </c>
      <c r="L186" s="7">
        <f t="shared" si="9"/>
        <v>209847</v>
      </c>
      <c r="M186" s="7">
        <v>220991.5625</v>
      </c>
      <c r="N186" s="22">
        <f t="shared" si="10"/>
        <v>0.94957019003836407</v>
      </c>
      <c r="O186" s="27">
        <v>1400</v>
      </c>
      <c r="P186" s="32">
        <f t="shared" si="11"/>
        <v>149.8907142857143</v>
      </c>
      <c r="Q186" s="37" t="s">
        <v>219</v>
      </c>
      <c r="R186" s="42">
        <f>ABS(N285-N186)*100</f>
        <v>94.957019003836407</v>
      </c>
      <c r="S186" t="s">
        <v>58</v>
      </c>
      <c r="U186" s="7">
        <v>45000</v>
      </c>
      <c r="W186" t="s">
        <v>221</v>
      </c>
      <c r="X186">
        <v>401</v>
      </c>
      <c r="Y186">
        <v>86</v>
      </c>
    </row>
    <row r="187" spans="1:25" x14ac:dyDescent="0.25">
      <c r="A187" t="s">
        <v>217</v>
      </c>
      <c r="B187" t="s">
        <v>218</v>
      </c>
      <c r="C187" s="17">
        <v>44757</v>
      </c>
      <c r="D187" s="7">
        <v>440000</v>
      </c>
      <c r="E187" t="s">
        <v>27</v>
      </c>
      <c r="F187" t="s">
        <v>38</v>
      </c>
      <c r="G187" s="7">
        <v>440000</v>
      </c>
      <c r="H187" s="7">
        <v>198000</v>
      </c>
      <c r="I187" s="12">
        <f t="shared" si="8"/>
        <v>45</v>
      </c>
      <c r="J187" s="7">
        <v>412073</v>
      </c>
      <c r="K187" s="7">
        <v>91411</v>
      </c>
      <c r="L187" s="7">
        <f t="shared" si="9"/>
        <v>348589</v>
      </c>
      <c r="M187" s="7">
        <v>366869.875</v>
      </c>
      <c r="N187" s="22">
        <f t="shared" si="10"/>
        <v>0.95017068381534464</v>
      </c>
      <c r="O187" s="27">
        <v>1794</v>
      </c>
      <c r="P187" s="32">
        <f t="shared" si="11"/>
        <v>194.30824972129321</v>
      </c>
      <c r="Q187" s="37" t="s">
        <v>219</v>
      </c>
      <c r="R187" s="42">
        <f>ABS(N333-N187)*100</f>
        <v>95.017068381534457</v>
      </c>
      <c r="S187" t="s">
        <v>30</v>
      </c>
      <c r="U187" s="7">
        <v>84160</v>
      </c>
      <c r="V187" t="s">
        <v>220</v>
      </c>
      <c r="W187" t="s">
        <v>221</v>
      </c>
      <c r="X187">
        <v>401</v>
      </c>
      <c r="Y187">
        <v>77</v>
      </c>
    </row>
    <row r="188" spans="1:25" x14ac:dyDescent="0.25">
      <c r="A188" t="s">
        <v>386</v>
      </c>
      <c r="B188" t="s">
        <v>387</v>
      </c>
      <c r="C188" s="17">
        <v>44795</v>
      </c>
      <c r="D188" s="7">
        <v>250000</v>
      </c>
      <c r="E188" t="s">
        <v>27</v>
      </c>
      <c r="F188" t="s">
        <v>28</v>
      </c>
      <c r="G188" s="7">
        <v>250000</v>
      </c>
      <c r="H188" s="7">
        <v>114000</v>
      </c>
      <c r="I188" s="12">
        <f t="shared" si="8"/>
        <v>45.6</v>
      </c>
      <c r="J188" s="7">
        <v>227999</v>
      </c>
      <c r="K188" s="7">
        <v>76468</v>
      </c>
      <c r="L188" s="7">
        <f t="shared" si="9"/>
        <v>173532</v>
      </c>
      <c r="M188" s="7">
        <v>182567.46875</v>
      </c>
      <c r="N188" s="22">
        <f t="shared" si="10"/>
        <v>0.95050887865256661</v>
      </c>
      <c r="O188" s="27">
        <v>2130</v>
      </c>
      <c r="P188" s="32">
        <f t="shared" si="11"/>
        <v>81.47042253521127</v>
      </c>
      <c r="Q188" s="37" t="s">
        <v>219</v>
      </c>
      <c r="R188" s="42">
        <f>ABS(N255-N188)*100</f>
        <v>95.050887865256655</v>
      </c>
      <c r="S188" t="s">
        <v>30</v>
      </c>
      <c r="U188" s="7">
        <v>71000</v>
      </c>
      <c r="W188" t="s">
        <v>221</v>
      </c>
      <c r="X188">
        <v>401</v>
      </c>
      <c r="Y188">
        <v>53</v>
      </c>
    </row>
    <row r="189" spans="1:25" x14ac:dyDescent="0.25">
      <c r="A189" t="s">
        <v>502</v>
      </c>
      <c r="B189" t="s">
        <v>503</v>
      </c>
      <c r="C189" s="17">
        <v>44631</v>
      </c>
      <c r="D189" s="7">
        <v>351500</v>
      </c>
      <c r="E189" t="s">
        <v>27</v>
      </c>
      <c r="F189" t="s">
        <v>28</v>
      </c>
      <c r="G189" s="7">
        <v>351500</v>
      </c>
      <c r="H189" s="7">
        <v>157700</v>
      </c>
      <c r="I189" s="12">
        <f t="shared" si="8"/>
        <v>44.86486486486487</v>
      </c>
      <c r="J189" s="7">
        <v>315428</v>
      </c>
      <c r="K189" s="7">
        <v>67392</v>
      </c>
      <c r="L189" s="7">
        <f t="shared" si="9"/>
        <v>284108</v>
      </c>
      <c r="M189" s="7">
        <v>298838.5625</v>
      </c>
      <c r="N189" s="22">
        <f t="shared" si="10"/>
        <v>0.9507072903283692</v>
      </c>
      <c r="O189" s="27">
        <v>1562</v>
      </c>
      <c r="P189" s="32">
        <f t="shared" si="11"/>
        <v>181.88732394366198</v>
      </c>
      <c r="Q189" s="37" t="s">
        <v>219</v>
      </c>
      <c r="R189" s="42">
        <f>ABS(N196-N189)*100</f>
        <v>6.5282340532606504</v>
      </c>
      <c r="S189" t="s">
        <v>30</v>
      </c>
      <c r="U189" s="7">
        <v>63000</v>
      </c>
      <c r="W189" t="s">
        <v>221</v>
      </c>
      <c r="X189">
        <v>401</v>
      </c>
      <c r="Y189">
        <v>73</v>
      </c>
    </row>
    <row r="190" spans="1:25" x14ac:dyDescent="0.25">
      <c r="A190" t="s">
        <v>484</v>
      </c>
      <c r="B190" t="s">
        <v>485</v>
      </c>
      <c r="C190" s="17">
        <v>45114</v>
      </c>
      <c r="D190" s="7">
        <v>240000</v>
      </c>
      <c r="E190" t="s">
        <v>27</v>
      </c>
      <c r="F190" t="s">
        <v>28</v>
      </c>
      <c r="G190" s="7">
        <v>240000</v>
      </c>
      <c r="H190" s="7">
        <v>108000</v>
      </c>
      <c r="I190" s="12">
        <f t="shared" si="8"/>
        <v>45</v>
      </c>
      <c r="J190" s="7">
        <v>216056</v>
      </c>
      <c r="K190" s="7">
        <v>69383</v>
      </c>
      <c r="L190" s="7">
        <f t="shared" si="9"/>
        <v>170617</v>
      </c>
      <c r="M190" s="7">
        <v>176714.453125</v>
      </c>
      <c r="N190" s="22">
        <f t="shared" si="10"/>
        <v>0.96549544750203919</v>
      </c>
      <c r="O190" s="27">
        <v>1200</v>
      </c>
      <c r="P190" s="32">
        <f t="shared" si="11"/>
        <v>142.18083333333334</v>
      </c>
      <c r="Q190" s="37" t="s">
        <v>219</v>
      </c>
      <c r="R190" s="42">
        <f>ABS(N207-N190)*100</f>
        <v>46.816794372745612</v>
      </c>
      <c r="S190" t="s">
        <v>30</v>
      </c>
      <c r="U190" s="7">
        <v>63000</v>
      </c>
      <c r="W190" t="s">
        <v>221</v>
      </c>
      <c r="X190">
        <v>401</v>
      </c>
      <c r="Y190">
        <v>70</v>
      </c>
    </row>
    <row r="191" spans="1:25" x14ac:dyDescent="0.25">
      <c r="A191" t="s">
        <v>359</v>
      </c>
      <c r="B191" t="s">
        <v>360</v>
      </c>
      <c r="C191" s="17">
        <v>44981</v>
      </c>
      <c r="D191" s="7">
        <v>440000</v>
      </c>
      <c r="E191" t="s">
        <v>27</v>
      </c>
      <c r="F191" t="s">
        <v>28</v>
      </c>
      <c r="G191" s="7">
        <v>440000</v>
      </c>
      <c r="H191" s="7">
        <v>191600</v>
      </c>
      <c r="I191" s="12">
        <f t="shared" si="8"/>
        <v>43.54545454545454</v>
      </c>
      <c r="J191" s="7">
        <v>383118</v>
      </c>
      <c r="K191" s="7">
        <v>62203</v>
      </c>
      <c r="L191" s="7">
        <f t="shared" si="9"/>
        <v>377797</v>
      </c>
      <c r="M191" s="7">
        <v>386644.59375</v>
      </c>
      <c r="N191" s="22">
        <f t="shared" si="10"/>
        <v>0.97711698574603434</v>
      </c>
      <c r="O191" s="27">
        <v>2384</v>
      </c>
      <c r="P191" s="32">
        <f t="shared" si="11"/>
        <v>158.47189597315437</v>
      </c>
      <c r="Q191" s="37" t="s">
        <v>219</v>
      </c>
      <c r="R191" s="42">
        <f>ABS(N273-N191)*100</f>
        <v>97.711698574603432</v>
      </c>
      <c r="S191" t="s">
        <v>58</v>
      </c>
      <c r="U191" s="7">
        <v>50000</v>
      </c>
      <c r="W191" t="s">
        <v>221</v>
      </c>
      <c r="X191">
        <v>401</v>
      </c>
      <c r="Y191">
        <v>81</v>
      </c>
    </row>
    <row r="192" spans="1:25" x14ac:dyDescent="0.25">
      <c r="A192" t="s">
        <v>303</v>
      </c>
      <c r="B192" t="s">
        <v>304</v>
      </c>
      <c r="C192" s="17">
        <v>44756</v>
      </c>
      <c r="D192" s="7">
        <v>283000</v>
      </c>
      <c r="E192" t="s">
        <v>27</v>
      </c>
      <c r="F192" t="s">
        <v>28</v>
      </c>
      <c r="G192" s="7">
        <v>283000</v>
      </c>
      <c r="H192" s="7">
        <v>124200</v>
      </c>
      <c r="I192" s="12">
        <f t="shared" si="8"/>
        <v>43.886925795053003</v>
      </c>
      <c r="J192" s="7">
        <v>248448</v>
      </c>
      <c r="K192" s="7">
        <v>73691</v>
      </c>
      <c r="L192" s="7">
        <f t="shared" si="9"/>
        <v>209309</v>
      </c>
      <c r="M192" s="7">
        <v>210550.609375</v>
      </c>
      <c r="N192" s="22">
        <f t="shared" si="10"/>
        <v>0.99410303594615279</v>
      </c>
      <c r="O192" s="27">
        <v>1305</v>
      </c>
      <c r="P192" s="32">
        <f t="shared" si="11"/>
        <v>160.39003831417625</v>
      </c>
      <c r="Q192" s="37" t="s">
        <v>219</v>
      </c>
      <c r="R192" s="42">
        <f>ABS(N296-N192)*100</f>
        <v>99.410303594615286</v>
      </c>
      <c r="S192" t="s">
        <v>30</v>
      </c>
      <c r="U192" s="7">
        <v>67200</v>
      </c>
      <c r="W192" t="s">
        <v>296</v>
      </c>
      <c r="X192">
        <v>401</v>
      </c>
      <c r="Y192">
        <v>67</v>
      </c>
    </row>
    <row r="193" spans="1:25" x14ac:dyDescent="0.25">
      <c r="A193" t="s">
        <v>313</v>
      </c>
      <c r="B193" t="s">
        <v>314</v>
      </c>
      <c r="C193" s="17">
        <v>44725</v>
      </c>
      <c r="D193" s="7">
        <v>296000</v>
      </c>
      <c r="E193" t="s">
        <v>27</v>
      </c>
      <c r="F193" t="s">
        <v>28</v>
      </c>
      <c r="G193" s="7">
        <v>296000</v>
      </c>
      <c r="H193" s="7">
        <v>127200</v>
      </c>
      <c r="I193" s="12">
        <f t="shared" si="8"/>
        <v>42.972972972972975</v>
      </c>
      <c r="J193" s="7">
        <v>254317</v>
      </c>
      <c r="K193" s="7">
        <v>48143</v>
      </c>
      <c r="L193" s="7">
        <f t="shared" si="9"/>
        <v>247857</v>
      </c>
      <c r="M193" s="7">
        <v>248402.40625</v>
      </c>
      <c r="N193" s="22">
        <f t="shared" si="10"/>
        <v>0.99780434393436956</v>
      </c>
      <c r="O193" s="27">
        <v>1639</v>
      </c>
      <c r="P193" s="32">
        <f t="shared" si="11"/>
        <v>151.22452715070165</v>
      </c>
      <c r="Q193" s="37" t="s">
        <v>219</v>
      </c>
      <c r="R193" s="42">
        <f>ABS(N290-N193)*100</f>
        <v>99.780434393436963</v>
      </c>
      <c r="S193" t="s">
        <v>58</v>
      </c>
      <c r="U193" s="7">
        <v>45000</v>
      </c>
      <c r="W193" t="s">
        <v>221</v>
      </c>
      <c r="X193">
        <v>401</v>
      </c>
      <c r="Y193">
        <v>84</v>
      </c>
    </row>
    <row r="194" spans="1:25" x14ac:dyDescent="0.25">
      <c r="A194" t="s">
        <v>482</v>
      </c>
      <c r="B194" t="s">
        <v>483</v>
      </c>
      <c r="C194" s="17">
        <v>44606</v>
      </c>
      <c r="D194" s="7">
        <v>259900</v>
      </c>
      <c r="E194" t="s">
        <v>27</v>
      </c>
      <c r="F194" t="s">
        <v>28</v>
      </c>
      <c r="G194" s="7">
        <v>259900</v>
      </c>
      <c r="H194" s="7">
        <v>113100</v>
      </c>
      <c r="I194" s="12">
        <f t="shared" ref="I194:I240" si="12">H194/G194*100</f>
        <v>43.516737206617925</v>
      </c>
      <c r="J194" s="7">
        <v>226221</v>
      </c>
      <c r="K194" s="7">
        <v>67939</v>
      </c>
      <c r="L194" s="7">
        <f t="shared" ref="L194:L240" si="13">G194-K194</f>
        <v>191961</v>
      </c>
      <c r="M194" s="7">
        <v>190701.203125</v>
      </c>
      <c r="N194" s="22">
        <f t="shared" ref="N194:N240" si="14">L194/M194</f>
        <v>1.0066061296643956</v>
      </c>
      <c r="O194" s="27">
        <v>1302</v>
      </c>
      <c r="P194" s="32">
        <f t="shared" ref="P194:P240" si="15">L194/O194</f>
        <v>147.43548387096774</v>
      </c>
      <c r="Q194" s="37" t="s">
        <v>219</v>
      </c>
      <c r="R194" s="42">
        <f>ABS(N213-N194)*100</f>
        <v>30.085768267032719</v>
      </c>
      <c r="S194" t="s">
        <v>30</v>
      </c>
      <c r="U194" s="7">
        <v>63000</v>
      </c>
      <c r="W194" t="s">
        <v>221</v>
      </c>
      <c r="X194">
        <v>401</v>
      </c>
      <c r="Y194">
        <v>71</v>
      </c>
    </row>
    <row r="195" spans="1:25" x14ac:dyDescent="0.25">
      <c r="A195" t="s">
        <v>240</v>
      </c>
      <c r="B195" t="s">
        <v>241</v>
      </c>
      <c r="C195" s="17">
        <v>44739</v>
      </c>
      <c r="D195" s="7">
        <v>350000</v>
      </c>
      <c r="E195" t="s">
        <v>27</v>
      </c>
      <c r="F195" t="s">
        <v>28</v>
      </c>
      <c r="G195" s="7">
        <v>350000</v>
      </c>
      <c r="H195" s="7">
        <v>148900</v>
      </c>
      <c r="I195" s="12">
        <f t="shared" si="12"/>
        <v>42.542857142857144</v>
      </c>
      <c r="J195" s="7">
        <v>297871</v>
      </c>
      <c r="K195" s="7">
        <v>53497</v>
      </c>
      <c r="L195" s="7">
        <f t="shared" si="13"/>
        <v>296503</v>
      </c>
      <c r="M195" s="7">
        <v>294426.5</v>
      </c>
      <c r="N195" s="22">
        <f t="shared" si="14"/>
        <v>1.0070526939660662</v>
      </c>
      <c r="O195" s="27">
        <v>2044</v>
      </c>
      <c r="P195" s="32">
        <f t="shared" si="15"/>
        <v>145.06017612524462</v>
      </c>
      <c r="Q195" s="37" t="s">
        <v>219</v>
      </c>
      <c r="R195" s="42">
        <f>ABS(N332-N195)*100</f>
        <v>100.70526939660662</v>
      </c>
      <c r="S195" t="s">
        <v>90</v>
      </c>
      <c r="U195" s="7">
        <v>44000</v>
      </c>
      <c r="W195" t="s">
        <v>221</v>
      </c>
      <c r="X195">
        <v>401</v>
      </c>
      <c r="Y195">
        <v>79</v>
      </c>
    </row>
    <row r="196" spans="1:25" x14ac:dyDescent="0.25">
      <c r="A196" t="s">
        <v>315</v>
      </c>
      <c r="B196" t="s">
        <v>316</v>
      </c>
      <c r="C196" s="17">
        <v>44742</v>
      </c>
      <c r="D196" s="7">
        <v>320000</v>
      </c>
      <c r="E196" t="s">
        <v>27</v>
      </c>
      <c r="F196" t="s">
        <v>28</v>
      </c>
      <c r="G196" s="7">
        <v>320000</v>
      </c>
      <c r="H196" s="7">
        <v>136000</v>
      </c>
      <c r="I196" s="12">
        <f t="shared" si="12"/>
        <v>42.5</v>
      </c>
      <c r="J196" s="7">
        <v>272001</v>
      </c>
      <c r="K196" s="7">
        <v>57800</v>
      </c>
      <c r="L196" s="7">
        <f t="shared" si="13"/>
        <v>262200</v>
      </c>
      <c r="M196" s="7">
        <v>258073.5</v>
      </c>
      <c r="N196" s="22">
        <f t="shared" si="14"/>
        <v>1.0159896308609757</v>
      </c>
      <c r="O196" s="27">
        <v>1515</v>
      </c>
      <c r="P196" s="32">
        <f t="shared" si="15"/>
        <v>173.06930693069307</v>
      </c>
      <c r="Q196" s="37" t="s">
        <v>219</v>
      </c>
      <c r="R196" s="42">
        <f>ABS(N292-N196)*100</f>
        <v>101.59896308609757</v>
      </c>
      <c r="S196" t="s">
        <v>30</v>
      </c>
      <c r="U196" s="7">
        <v>45000</v>
      </c>
      <c r="W196" t="s">
        <v>221</v>
      </c>
      <c r="X196">
        <v>401</v>
      </c>
      <c r="Y196">
        <v>88</v>
      </c>
    </row>
    <row r="197" spans="1:25" x14ac:dyDescent="0.25">
      <c r="A197" t="s">
        <v>384</v>
      </c>
      <c r="B197" t="s">
        <v>385</v>
      </c>
      <c r="C197" s="17">
        <v>45072</v>
      </c>
      <c r="D197" s="7">
        <v>257500</v>
      </c>
      <c r="E197" t="s">
        <v>27</v>
      </c>
      <c r="F197" t="s">
        <v>28</v>
      </c>
      <c r="G197" s="7">
        <v>257500</v>
      </c>
      <c r="H197" s="7">
        <v>110600</v>
      </c>
      <c r="I197" s="12">
        <f t="shared" si="12"/>
        <v>42.951456310679617</v>
      </c>
      <c r="J197" s="7">
        <v>221225</v>
      </c>
      <c r="K197" s="7">
        <v>77068</v>
      </c>
      <c r="L197" s="7">
        <f t="shared" si="13"/>
        <v>180432</v>
      </c>
      <c r="M197" s="7">
        <v>173683.125</v>
      </c>
      <c r="N197" s="22">
        <f t="shared" si="14"/>
        <v>1.0388574019496712</v>
      </c>
      <c r="O197" s="27">
        <v>1504</v>
      </c>
      <c r="P197" s="32">
        <f t="shared" si="15"/>
        <v>119.96808510638297</v>
      </c>
      <c r="Q197" s="37" t="s">
        <v>219</v>
      </c>
      <c r="R197" s="42">
        <f>ABS(N265-N197)*100</f>
        <v>103.88574019496713</v>
      </c>
      <c r="S197" t="s">
        <v>30</v>
      </c>
      <c r="U197" s="7">
        <v>71000</v>
      </c>
      <c r="W197" t="s">
        <v>221</v>
      </c>
      <c r="X197">
        <v>401</v>
      </c>
      <c r="Y197">
        <v>60</v>
      </c>
    </row>
    <row r="198" spans="1:25" x14ac:dyDescent="0.25">
      <c r="A198" t="s">
        <v>506</v>
      </c>
      <c r="B198" t="s">
        <v>507</v>
      </c>
      <c r="C198" s="17">
        <v>44722</v>
      </c>
      <c r="D198" s="7">
        <v>405000</v>
      </c>
      <c r="E198" t="s">
        <v>27</v>
      </c>
      <c r="F198" t="s">
        <v>28</v>
      </c>
      <c r="G198" s="7">
        <v>405000</v>
      </c>
      <c r="H198" s="7">
        <v>169300</v>
      </c>
      <c r="I198" s="12">
        <f t="shared" si="12"/>
        <v>41.802469135802468</v>
      </c>
      <c r="J198" s="7">
        <v>338556</v>
      </c>
      <c r="K198" s="7">
        <v>81207</v>
      </c>
      <c r="L198" s="7">
        <f t="shared" si="13"/>
        <v>323793</v>
      </c>
      <c r="M198" s="7">
        <v>310059.03125</v>
      </c>
      <c r="N198" s="22">
        <f t="shared" si="14"/>
        <v>1.0442946902550512</v>
      </c>
      <c r="O198" s="27">
        <v>1594</v>
      </c>
      <c r="P198" s="32">
        <f t="shared" si="15"/>
        <v>203.13237139272272</v>
      </c>
      <c r="Q198" s="37" t="s">
        <v>219</v>
      </c>
      <c r="R198" s="42">
        <f>ABS(N203-N198)*100</f>
        <v>24.491080241303862</v>
      </c>
      <c r="S198" t="s">
        <v>30</v>
      </c>
      <c r="U198" s="7">
        <v>63000</v>
      </c>
      <c r="W198" t="s">
        <v>221</v>
      </c>
      <c r="X198">
        <v>401</v>
      </c>
      <c r="Y198">
        <v>79</v>
      </c>
    </row>
    <row r="199" spans="1:25" x14ac:dyDescent="0.25">
      <c r="A199" t="s">
        <v>488</v>
      </c>
      <c r="B199" t="s">
        <v>489</v>
      </c>
      <c r="C199" s="17">
        <v>45090</v>
      </c>
      <c r="D199" s="7">
        <v>392000</v>
      </c>
      <c r="E199" t="s">
        <v>27</v>
      </c>
      <c r="F199" t="s">
        <v>28</v>
      </c>
      <c r="G199" s="7">
        <v>392000</v>
      </c>
      <c r="H199" s="7">
        <v>158200</v>
      </c>
      <c r="I199" s="12">
        <f t="shared" si="12"/>
        <v>40.357142857142861</v>
      </c>
      <c r="J199" s="7">
        <v>316336</v>
      </c>
      <c r="K199" s="7">
        <v>75299</v>
      </c>
      <c r="L199" s="7">
        <f t="shared" si="13"/>
        <v>316701</v>
      </c>
      <c r="M199" s="7">
        <v>290406.03125</v>
      </c>
      <c r="N199" s="22">
        <f t="shared" si="14"/>
        <v>1.0905455325318765</v>
      </c>
      <c r="O199" s="27">
        <v>1550</v>
      </c>
      <c r="P199" s="32">
        <f t="shared" si="15"/>
        <v>204.3232258064516</v>
      </c>
      <c r="Q199" s="37" t="s">
        <v>219</v>
      </c>
      <c r="R199" s="42">
        <f>ABS(N214-N199)*100</f>
        <v>36.236231301522615</v>
      </c>
      <c r="S199" t="s">
        <v>30</v>
      </c>
      <c r="U199" s="7">
        <v>63000</v>
      </c>
      <c r="W199" t="s">
        <v>221</v>
      </c>
      <c r="X199">
        <v>401</v>
      </c>
      <c r="Y199">
        <v>73</v>
      </c>
    </row>
    <row r="200" spans="1:25" x14ac:dyDescent="0.25">
      <c r="A200" t="s">
        <v>294</v>
      </c>
      <c r="B200" t="s">
        <v>295</v>
      </c>
      <c r="C200" s="17">
        <v>45148</v>
      </c>
      <c r="D200" s="7">
        <v>319200</v>
      </c>
      <c r="E200" t="s">
        <v>27</v>
      </c>
      <c r="F200" t="s">
        <v>28</v>
      </c>
      <c r="G200" s="7">
        <v>319200</v>
      </c>
      <c r="H200" s="7">
        <v>128300</v>
      </c>
      <c r="I200" s="12">
        <f t="shared" si="12"/>
        <v>40.194235588972433</v>
      </c>
      <c r="J200" s="7">
        <v>256652</v>
      </c>
      <c r="K200" s="7">
        <v>70642</v>
      </c>
      <c r="L200" s="7">
        <f t="shared" si="13"/>
        <v>248558</v>
      </c>
      <c r="M200" s="7">
        <v>224108.4375</v>
      </c>
      <c r="N200" s="22">
        <f t="shared" si="14"/>
        <v>1.1090970191606462</v>
      </c>
      <c r="O200" s="27">
        <v>1988</v>
      </c>
      <c r="P200" s="32">
        <f t="shared" si="15"/>
        <v>125.02917505030182</v>
      </c>
      <c r="Q200" s="37" t="s">
        <v>219</v>
      </c>
      <c r="R200" s="42">
        <f>ABS(N308-N200)*100</f>
        <v>110.90970191606462</v>
      </c>
      <c r="S200" t="s">
        <v>30</v>
      </c>
      <c r="U200" s="7">
        <v>67200</v>
      </c>
      <c r="W200" t="s">
        <v>296</v>
      </c>
      <c r="X200">
        <v>401</v>
      </c>
      <c r="Y200">
        <v>59</v>
      </c>
    </row>
    <row r="201" spans="1:25" x14ac:dyDescent="0.25">
      <c r="A201" t="s">
        <v>482</v>
      </c>
      <c r="B201" t="s">
        <v>483</v>
      </c>
      <c r="C201" s="17">
        <v>44875</v>
      </c>
      <c r="D201" s="7">
        <v>279900</v>
      </c>
      <c r="E201" t="s">
        <v>27</v>
      </c>
      <c r="F201" t="s">
        <v>28</v>
      </c>
      <c r="G201" s="7">
        <v>279900</v>
      </c>
      <c r="H201" s="7">
        <v>113100</v>
      </c>
      <c r="I201" s="12">
        <f t="shared" si="12"/>
        <v>40.40728831725616</v>
      </c>
      <c r="J201" s="7">
        <v>226221</v>
      </c>
      <c r="K201" s="7">
        <v>67939</v>
      </c>
      <c r="L201" s="7">
        <f t="shared" si="13"/>
        <v>211961</v>
      </c>
      <c r="M201" s="7">
        <v>190701.203125</v>
      </c>
      <c r="N201" s="22">
        <f t="shared" si="14"/>
        <v>1.1114822377972347</v>
      </c>
      <c r="O201" s="27">
        <v>1302</v>
      </c>
      <c r="P201" s="32">
        <f t="shared" si="15"/>
        <v>162.79646697388634</v>
      </c>
      <c r="Q201" s="37" t="s">
        <v>219</v>
      </c>
      <c r="R201" s="42">
        <f>ABS(N219-N201)*100</f>
        <v>20.313386373233243</v>
      </c>
      <c r="S201" t="s">
        <v>30</v>
      </c>
      <c r="U201" s="7">
        <v>63000</v>
      </c>
      <c r="W201" t="s">
        <v>221</v>
      </c>
      <c r="X201">
        <v>401</v>
      </c>
      <c r="Y201">
        <v>71</v>
      </c>
    </row>
    <row r="202" spans="1:25" x14ac:dyDescent="0.25">
      <c r="A202" t="s">
        <v>248</v>
      </c>
      <c r="B202" t="s">
        <v>249</v>
      </c>
      <c r="C202" s="17">
        <v>45063</v>
      </c>
      <c r="D202" s="7">
        <v>362000</v>
      </c>
      <c r="E202" t="s">
        <v>27</v>
      </c>
      <c r="F202" t="s">
        <v>28</v>
      </c>
      <c r="G202" s="7">
        <v>362000</v>
      </c>
      <c r="H202" s="7">
        <v>130200</v>
      </c>
      <c r="I202" s="12">
        <f t="shared" si="12"/>
        <v>35.966850828729278</v>
      </c>
      <c r="J202" s="7">
        <v>260398</v>
      </c>
      <c r="K202" s="7">
        <v>53746</v>
      </c>
      <c r="L202" s="7">
        <f t="shared" si="13"/>
        <v>308254</v>
      </c>
      <c r="M202" s="7">
        <v>248978.3125</v>
      </c>
      <c r="N202" s="22">
        <f t="shared" si="14"/>
        <v>1.2380757058910503</v>
      </c>
      <c r="O202" s="27">
        <v>1455</v>
      </c>
      <c r="P202" s="32">
        <f t="shared" si="15"/>
        <v>211.85841924398625</v>
      </c>
      <c r="Q202" s="37" t="s">
        <v>219</v>
      </c>
      <c r="R202" s="42">
        <f>ABS(N334-N202)*100</f>
        <v>123.80757058910503</v>
      </c>
      <c r="S202" t="s">
        <v>30</v>
      </c>
      <c r="U202" s="7">
        <v>44000</v>
      </c>
      <c r="W202" t="s">
        <v>221</v>
      </c>
      <c r="X202">
        <v>401</v>
      </c>
      <c r="Y202">
        <v>82</v>
      </c>
    </row>
    <row r="203" spans="1:25" x14ac:dyDescent="0.25">
      <c r="A203" t="s">
        <v>388</v>
      </c>
      <c r="B203" t="s">
        <v>389</v>
      </c>
      <c r="C203" s="17">
        <v>44673</v>
      </c>
      <c r="D203" s="7">
        <v>280000</v>
      </c>
      <c r="E203" t="s">
        <v>27</v>
      </c>
      <c r="F203" t="s">
        <v>390</v>
      </c>
      <c r="G203" s="7">
        <v>280000</v>
      </c>
      <c r="H203" s="7">
        <v>103700</v>
      </c>
      <c r="I203" s="12">
        <f t="shared" si="12"/>
        <v>37.035714285714292</v>
      </c>
      <c r="J203" s="7">
        <v>207414</v>
      </c>
      <c r="K203" s="7">
        <v>76217</v>
      </c>
      <c r="L203" s="7">
        <f t="shared" si="13"/>
        <v>203783</v>
      </c>
      <c r="M203" s="7">
        <v>158068.671875</v>
      </c>
      <c r="N203" s="22">
        <f t="shared" si="14"/>
        <v>1.2892054926680898</v>
      </c>
      <c r="O203" s="27">
        <v>1286</v>
      </c>
      <c r="P203" s="32">
        <f t="shared" si="15"/>
        <v>158.46267496111975</v>
      </c>
      <c r="Q203" s="37" t="s">
        <v>219</v>
      </c>
      <c r="R203" s="42">
        <f>ABS(N258-N203)*100</f>
        <v>128.92054926680899</v>
      </c>
      <c r="S203" t="s">
        <v>30</v>
      </c>
      <c r="U203" s="7">
        <v>71000</v>
      </c>
      <c r="W203" t="s">
        <v>221</v>
      </c>
      <c r="X203">
        <v>401</v>
      </c>
      <c r="Y203">
        <v>57</v>
      </c>
    </row>
    <row r="204" spans="1:25" x14ac:dyDescent="0.25">
      <c r="A204" t="s">
        <v>297</v>
      </c>
      <c r="B204" t="s">
        <v>298</v>
      </c>
      <c r="C204" s="17">
        <v>44377</v>
      </c>
      <c r="D204" s="7">
        <v>405000</v>
      </c>
      <c r="E204" t="s">
        <v>27</v>
      </c>
      <c r="F204" t="s">
        <v>28</v>
      </c>
      <c r="G204" s="7">
        <v>405000</v>
      </c>
      <c r="H204" s="7">
        <v>140000</v>
      </c>
      <c r="I204" s="12">
        <f t="shared" si="12"/>
        <v>34.567901234567898</v>
      </c>
      <c r="J204" s="7">
        <v>280041</v>
      </c>
      <c r="K204" s="7">
        <v>72664</v>
      </c>
      <c r="L204" s="7">
        <f t="shared" si="13"/>
        <v>332336</v>
      </c>
      <c r="M204" s="7">
        <v>249851.8125</v>
      </c>
      <c r="N204" s="22">
        <f t="shared" si="14"/>
        <v>1.3301324360014399</v>
      </c>
      <c r="O204" s="27">
        <v>2416</v>
      </c>
      <c r="P204" s="32">
        <f t="shared" si="15"/>
        <v>137.55629139072849</v>
      </c>
      <c r="Q204" s="37" t="s">
        <v>219</v>
      </c>
      <c r="R204" s="42">
        <f>ABS(N311-N204)*100</f>
        <v>133.01324360014399</v>
      </c>
      <c r="S204" t="s">
        <v>58</v>
      </c>
      <c r="U204" s="7">
        <v>67200</v>
      </c>
      <c r="W204" t="s">
        <v>296</v>
      </c>
      <c r="X204">
        <v>401</v>
      </c>
      <c r="Y204">
        <v>59</v>
      </c>
    </row>
    <row r="205" spans="1:25" x14ac:dyDescent="0.25">
      <c r="A205" t="s">
        <v>391</v>
      </c>
      <c r="B205" t="s">
        <v>392</v>
      </c>
      <c r="C205" s="17">
        <v>44922</v>
      </c>
      <c r="D205" s="7">
        <v>285000</v>
      </c>
      <c r="E205" t="s">
        <v>27</v>
      </c>
      <c r="F205" t="s">
        <v>28</v>
      </c>
      <c r="G205" s="7">
        <v>285000</v>
      </c>
      <c r="H205" s="7">
        <v>101900</v>
      </c>
      <c r="I205" s="12">
        <f t="shared" si="12"/>
        <v>35.754385964912281</v>
      </c>
      <c r="J205" s="7">
        <v>203818</v>
      </c>
      <c r="K205" s="7">
        <v>75099</v>
      </c>
      <c r="L205" s="7">
        <f t="shared" si="13"/>
        <v>209901</v>
      </c>
      <c r="M205" s="7">
        <v>155083.125</v>
      </c>
      <c r="N205" s="22">
        <f t="shared" si="14"/>
        <v>1.3534741449142194</v>
      </c>
      <c r="O205" s="27">
        <v>1599</v>
      </c>
      <c r="P205" s="32">
        <f t="shared" si="15"/>
        <v>131.27016885553471</v>
      </c>
      <c r="Q205" s="37" t="s">
        <v>219</v>
      </c>
      <c r="R205" s="42">
        <f>ABS(N259-N205)*100</f>
        <v>135.34741449142194</v>
      </c>
      <c r="S205" t="s">
        <v>30</v>
      </c>
      <c r="U205" s="7">
        <v>71000</v>
      </c>
      <c r="W205" t="s">
        <v>221</v>
      </c>
      <c r="X205">
        <v>401</v>
      </c>
      <c r="Y205">
        <v>50</v>
      </c>
    </row>
    <row r="206" spans="1:25" x14ac:dyDescent="0.25">
      <c r="A206" t="s">
        <v>470</v>
      </c>
      <c r="B206" t="s">
        <v>471</v>
      </c>
      <c r="C206" s="17">
        <v>44832</v>
      </c>
      <c r="D206" s="7">
        <v>140000</v>
      </c>
      <c r="E206" t="s">
        <v>27</v>
      </c>
      <c r="F206" t="s">
        <v>28</v>
      </c>
      <c r="G206" s="7">
        <v>140000</v>
      </c>
      <c r="H206" s="7">
        <v>93200</v>
      </c>
      <c r="I206" s="12">
        <f t="shared" si="12"/>
        <v>66.571428571428569</v>
      </c>
      <c r="J206" s="7">
        <v>186324</v>
      </c>
      <c r="K206" s="7">
        <v>91252</v>
      </c>
      <c r="L206" s="7">
        <f t="shared" si="13"/>
        <v>48748</v>
      </c>
      <c r="M206" s="7">
        <v>106822.46875</v>
      </c>
      <c r="N206" s="22">
        <f t="shared" si="14"/>
        <v>0.45634594079721641</v>
      </c>
      <c r="O206" s="27">
        <v>1140</v>
      </c>
      <c r="P206" s="32">
        <f t="shared" si="15"/>
        <v>42.761403508771927</v>
      </c>
      <c r="Q206" s="37" t="s">
        <v>409</v>
      </c>
      <c r="R206" s="42">
        <f>ABS(N231-N206)*100</f>
        <v>69.014399659610604</v>
      </c>
      <c r="S206" t="s">
        <v>30</v>
      </c>
      <c r="U206" s="7">
        <v>86490</v>
      </c>
      <c r="W206" t="s">
        <v>417</v>
      </c>
      <c r="X206">
        <v>401</v>
      </c>
      <c r="Y206">
        <v>45</v>
      </c>
    </row>
    <row r="207" spans="1:25" x14ac:dyDescent="0.25">
      <c r="A207" t="s">
        <v>451</v>
      </c>
      <c r="B207" t="s">
        <v>452</v>
      </c>
      <c r="C207" s="17">
        <v>44877</v>
      </c>
      <c r="D207" s="7">
        <v>107400</v>
      </c>
      <c r="E207" t="s">
        <v>27</v>
      </c>
      <c r="F207" t="s">
        <v>28</v>
      </c>
      <c r="G207" s="7">
        <v>107400</v>
      </c>
      <c r="H207" s="7">
        <v>77500</v>
      </c>
      <c r="I207" s="12">
        <f t="shared" si="12"/>
        <v>72.160148975791444</v>
      </c>
      <c r="J207" s="7">
        <v>155055</v>
      </c>
      <c r="K207" s="7">
        <v>47044</v>
      </c>
      <c r="L207" s="7">
        <f t="shared" si="13"/>
        <v>60356</v>
      </c>
      <c r="M207" s="7">
        <v>121360.671875</v>
      </c>
      <c r="N207" s="22">
        <f t="shared" si="14"/>
        <v>0.49732750377458307</v>
      </c>
      <c r="O207" s="27">
        <v>1728</v>
      </c>
      <c r="P207" s="32">
        <f t="shared" si="15"/>
        <v>34.92824074074074</v>
      </c>
      <c r="Q207" s="37" t="s">
        <v>409</v>
      </c>
      <c r="R207" s="42">
        <f>ABS(N244-N207)*100</f>
        <v>49.732750377458309</v>
      </c>
      <c r="S207" t="s">
        <v>58</v>
      </c>
      <c r="U207" s="7">
        <v>40920</v>
      </c>
      <c r="W207" t="s">
        <v>417</v>
      </c>
      <c r="X207">
        <v>401</v>
      </c>
      <c r="Y207">
        <v>45</v>
      </c>
    </row>
    <row r="208" spans="1:25" x14ac:dyDescent="0.25">
      <c r="A208" t="s">
        <v>448</v>
      </c>
      <c r="B208" t="s">
        <v>449</v>
      </c>
      <c r="C208" s="17">
        <v>45077</v>
      </c>
      <c r="D208" s="7">
        <v>185000</v>
      </c>
      <c r="E208" t="s">
        <v>27</v>
      </c>
      <c r="F208" t="s">
        <v>28</v>
      </c>
      <c r="G208" s="7">
        <v>185000</v>
      </c>
      <c r="H208" s="7">
        <v>128600</v>
      </c>
      <c r="I208" s="12">
        <f t="shared" si="12"/>
        <v>69.513513513513516</v>
      </c>
      <c r="J208" s="7">
        <v>257162</v>
      </c>
      <c r="K208" s="7">
        <v>76175</v>
      </c>
      <c r="L208" s="7">
        <f t="shared" si="13"/>
        <v>108825</v>
      </c>
      <c r="M208" s="7">
        <v>203356.1875</v>
      </c>
      <c r="N208" s="22">
        <f t="shared" si="14"/>
        <v>0.53514476907667241</v>
      </c>
      <c r="O208" s="27">
        <v>1785</v>
      </c>
      <c r="P208" s="32">
        <f t="shared" si="15"/>
        <v>60.966386554621849</v>
      </c>
      <c r="Q208" s="37" t="s">
        <v>409</v>
      </c>
      <c r="R208" s="42">
        <f>ABS(N246-N208)*100</f>
        <v>53.514476907667245</v>
      </c>
      <c r="S208" t="s">
        <v>30</v>
      </c>
      <c r="U208" s="7">
        <v>65200</v>
      </c>
      <c r="W208" t="s">
        <v>450</v>
      </c>
      <c r="X208">
        <v>401</v>
      </c>
      <c r="Y208">
        <v>65</v>
      </c>
    </row>
    <row r="209" spans="1:25" x14ac:dyDescent="0.25">
      <c r="A209" t="s">
        <v>476</v>
      </c>
      <c r="B209" t="s">
        <v>477</v>
      </c>
      <c r="C209" s="17">
        <v>45149</v>
      </c>
      <c r="D209" s="7">
        <v>170000</v>
      </c>
      <c r="E209" t="s">
        <v>413</v>
      </c>
      <c r="F209" t="s">
        <v>28</v>
      </c>
      <c r="G209" s="7">
        <v>170000</v>
      </c>
      <c r="H209" s="7">
        <v>110300</v>
      </c>
      <c r="I209" s="12">
        <f t="shared" si="12"/>
        <v>64.882352941176464</v>
      </c>
      <c r="J209" s="7">
        <v>220523</v>
      </c>
      <c r="K209" s="7">
        <v>58569</v>
      </c>
      <c r="L209" s="7">
        <f t="shared" si="13"/>
        <v>111431</v>
      </c>
      <c r="M209" s="7">
        <v>181970.78125</v>
      </c>
      <c r="N209" s="22">
        <f t="shared" si="14"/>
        <v>0.61235655106030928</v>
      </c>
      <c r="O209" s="27">
        <v>2654</v>
      </c>
      <c r="P209" s="32">
        <f t="shared" si="15"/>
        <v>41.986058779201208</v>
      </c>
      <c r="Q209" s="37" t="s">
        <v>409</v>
      </c>
      <c r="R209" s="42">
        <f>ABS(N231-N209)*100</f>
        <v>53.413338633301308</v>
      </c>
      <c r="S209" t="s">
        <v>58</v>
      </c>
      <c r="U209" s="7">
        <v>49600</v>
      </c>
      <c r="W209" t="s">
        <v>417</v>
      </c>
      <c r="X209">
        <v>401</v>
      </c>
      <c r="Y209">
        <v>45</v>
      </c>
    </row>
    <row r="210" spans="1:25" x14ac:dyDescent="0.25">
      <c r="A210" t="s">
        <v>459</v>
      </c>
      <c r="B210" t="s">
        <v>460</v>
      </c>
      <c r="C210" s="17">
        <v>44294</v>
      </c>
      <c r="D210" s="7">
        <v>132000</v>
      </c>
      <c r="E210" t="s">
        <v>27</v>
      </c>
      <c r="F210" t="s">
        <v>28</v>
      </c>
      <c r="G210" s="7">
        <v>132000</v>
      </c>
      <c r="H210" s="7">
        <v>79100</v>
      </c>
      <c r="I210" s="12">
        <f t="shared" si="12"/>
        <v>59.924242424242422</v>
      </c>
      <c r="J210" s="7">
        <v>158262</v>
      </c>
      <c r="K210" s="7">
        <v>71261</v>
      </c>
      <c r="L210" s="7">
        <f t="shared" si="13"/>
        <v>60739</v>
      </c>
      <c r="M210" s="7">
        <v>97753.9296875</v>
      </c>
      <c r="N210" s="22">
        <f t="shared" si="14"/>
        <v>0.62134586501198041</v>
      </c>
      <c r="O210" s="27">
        <v>1056</v>
      </c>
      <c r="P210" s="32">
        <f t="shared" si="15"/>
        <v>57.517992424242422</v>
      </c>
      <c r="Q210" s="37" t="s">
        <v>409</v>
      </c>
      <c r="R210" s="42">
        <f>ABS(N242-N210)*100</f>
        <v>28.086691174732138</v>
      </c>
      <c r="S210" t="s">
        <v>30</v>
      </c>
      <c r="U210" s="7">
        <v>65175</v>
      </c>
      <c r="W210" t="s">
        <v>410</v>
      </c>
      <c r="X210">
        <v>401</v>
      </c>
      <c r="Y210">
        <v>50</v>
      </c>
    </row>
    <row r="211" spans="1:25" x14ac:dyDescent="0.25">
      <c r="A211" t="s">
        <v>474</v>
      </c>
      <c r="B211" t="s">
        <v>475</v>
      </c>
      <c r="C211" s="17">
        <v>44544</v>
      </c>
      <c r="D211" s="7">
        <v>129900</v>
      </c>
      <c r="E211" t="s">
        <v>27</v>
      </c>
      <c r="F211" t="s">
        <v>28</v>
      </c>
      <c r="G211" s="7">
        <v>129900</v>
      </c>
      <c r="H211" s="7">
        <v>78600</v>
      </c>
      <c r="I211" s="12">
        <f t="shared" si="12"/>
        <v>60.508083140877602</v>
      </c>
      <c r="J211" s="7">
        <v>157151</v>
      </c>
      <c r="K211" s="7">
        <v>63465</v>
      </c>
      <c r="L211" s="7">
        <f t="shared" si="13"/>
        <v>66435</v>
      </c>
      <c r="M211" s="7">
        <v>105265.171875</v>
      </c>
      <c r="N211" s="22">
        <f t="shared" si="14"/>
        <v>0.63112042489124565</v>
      </c>
      <c r="O211" s="27">
        <v>1048</v>
      </c>
      <c r="P211" s="32">
        <f t="shared" si="15"/>
        <v>63.392175572519086</v>
      </c>
      <c r="Q211" s="37" t="s">
        <v>409</v>
      </c>
      <c r="R211" s="42">
        <f>ABS(N234-N211)*100</f>
        <v>64.25701619213406</v>
      </c>
      <c r="S211" t="s">
        <v>30</v>
      </c>
      <c r="U211" s="7">
        <v>59830</v>
      </c>
      <c r="W211" t="s">
        <v>417</v>
      </c>
      <c r="X211">
        <v>401</v>
      </c>
      <c r="Y211">
        <v>45</v>
      </c>
    </row>
    <row r="212" spans="1:25" x14ac:dyDescent="0.25">
      <c r="A212" t="s">
        <v>435</v>
      </c>
      <c r="B212" t="s">
        <v>436</v>
      </c>
      <c r="C212" s="17">
        <v>44358</v>
      </c>
      <c r="D212" s="7">
        <v>139900</v>
      </c>
      <c r="E212" t="s">
        <v>27</v>
      </c>
      <c r="F212" t="s">
        <v>28</v>
      </c>
      <c r="G212" s="7">
        <v>139900</v>
      </c>
      <c r="H212" s="7">
        <v>85500</v>
      </c>
      <c r="I212" s="12">
        <f t="shared" si="12"/>
        <v>61.115082201572555</v>
      </c>
      <c r="J212" s="7">
        <v>170970</v>
      </c>
      <c r="K212" s="7">
        <v>60722</v>
      </c>
      <c r="L212" s="7">
        <f t="shared" si="13"/>
        <v>79178</v>
      </c>
      <c r="M212" s="7">
        <v>123874.15625</v>
      </c>
      <c r="N212" s="22">
        <f t="shared" si="14"/>
        <v>0.63918094295798689</v>
      </c>
      <c r="O212" s="27">
        <v>1219</v>
      </c>
      <c r="P212" s="32">
        <f t="shared" si="15"/>
        <v>64.953240360951597</v>
      </c>
      <c r="Q212" s="37" t="s">
        <v>409</v>
      </c>
      <c r="R212" s="42">
        <f>ABS(N257-N212)*100</f>
        <v>63.918094295798689</v>
      </c>
      <c r="S212" t="s">
        <v>30</v>
      </c>
      <c r="U212" s="7">
        <v>40920</v>
      </c>
      <c r="W212" t="s">
        <v>417</v>
      </c>
      <c r="X212">
        <v>401</v>
      </c>
      <c r="Y212">
        <v>57</v>
      </c>
    </row>
    <row r="213" spans="1:25" x14ac:dyDescent="0.25">
      <c r="A213" t="s">
        <v>426</v>
      </c>
      <c r="B213" t="s">
        <v>427</v>
      </c>
      <c r="C213" s="17">
        <v>44908</v>
      </c>
      <c r="D213" s="7">
        <v>110000</v>
      </c>
      <c r="E213" t="s">
        <v>27</v>
      </c>
      <c r="F213" t="s">
        <v>28</v>
      </c>
      <c r="G213" s="7">
        <v>110000</v>
      </c>
      <c r="H213" s="7">
        <v>63900</v>
      </c>
      <c r="I213" s="12">
        <f t="shared" si="12"/>
        <v>58.090909090909093</v>
      </c>
      <c r="J213" s="7">
        <v>127784</v>
      </c>
      <c r="K213" s="7">
        <v>41881</v>
      </c>
      <c r="L213" s="7">
        <f t="shared" si="13"/>
        <v>68119</v>
      </c>
      <c r="M213" s="7">
        <v>96520.2265625</v>
      </c>
      <c r="N213" s="22">
        <f t="shared" si="14"/>
        <v>0.70574844699406836</v>
      </c>
      <c r="O213" s="27">
        <v>1624</v>
      </c>
      <c r="P213" s="32">
        <f t="shared" si="15"/>
        <v>41.945197044334975</v>
      </c>
      <c r="Q213" s="37" t="s">
        <v>409</v>
      </c>
      <c r="R213" s="42">
        <f>ABS(N263-N213)*100</f>
        <v>70.574844699406839</v>
      </c>
      <c r="S213" t="s">
        <v>58</v>
      </c>
      <c r="U213" s="7">
        <v>40920</v>
      </c>
      <c r="W213" t="s">
        <v>417</v>
      </c>
      <c r="X213">
        <v>401</v>
      </c>
      <c r="Y213">
        <v>45</v>
      </c>
    </row>
    <row r="214" spans="1:25" x14ac:dyDescent="0.25">
      <c r="A214" t="s">
        <v>428</v>
      </c>
      <c r="B214" t="s">
        <v>429</v>
      </c>
      <c r="C214" s="17">
        <v>44575</v>
      </c>
      <c r="D214" s="7">
        <v>90000</v>
      </c>
      <c r="E214" t="s">
        <v>27</v>
      </c>
      <c r="F214" t="s">
        <v>28</v>
      </c>
      <c r="G214" s="7">
        <v>90000</v>
      </c>
      <c r="H214" s="7">
        <v>50200</v>
      </c>
      <c r="I214" s="12">
        <f t="shared" si="12"/>
        <v>55.777777777777779</v>
      </c>
      <c r="J214" s="7">
        <v>100409</v>
      </c>
      <c r="K214" s="7">
        <v>43159</v>
      </c>
      <c r="L214" s="7">
        <f t="shared" si="13"/>
        <v>46841</v>
      </c>
      <c r="M214" s="7">
        <v>64325.84375</v>
      </c>
      <c r="N214" s="22">
        <f t="shared" si="14"/>
        <v>0.72818321951665033</v>
      </c>
      <c r="O214" s="27">
        <v>780</v>
      </c>
      <c r="P214" s="32">
        <f t="shared" si="15"/>
        <v>60.052564102564105</v>
      </c>
      <c r="Q214" s="37" t="s">
        <v>409</v>
      </c>
      <c r="R214" s="42">
        <f>ABS(N263-N214)*100</f>
        <v>72.818321951665027</v>
      </c>
      <c r="S214" t="s">
        <v>30</v>
      </c>
      <c r="U214" s="7">
        <v>40920</v>
      </c>
      <c r="W214" t="s">
        <v>417</v>
      </c>
      <c r="X214">
        <v>401</v>
      </c>
      <c r="Y214">
        <v>45</v>
      </c>
    </row>
    <row r="215" spans="1:25" x14ac:dyDescent="0.25">
      <c r="A215" t="s">
        <v>420</v>
      </c>
      <c r="B215" t="s">
        <v>421</v>
      </c>
      <c r="C215" s="17">
        <v>44495</v>
      </c>
      <c r="D215" s="7">
        <v>144900</v>
      </c>
      <c r="E215" t="s">
        <v>27</v>
      </c>
      <c r="F215" t="s">
        <v>28</v>
      </c>
      <c r="G215" s="7">
        <v>144900</v>
      </c>
      <c r="H215" s="7">
        <v>79900</v>
      </c>
      <c r="I215" s="12">
        <f t="shared" si="12"/>
        <v>55.141476880607321</v>
      </c>
      <c r="J215" s="7">
        <v>159812</v>
      </c>
      <c r="K215" s="7">
        <v>64741</v>
      </c>
      <c r="L215" s="7">
        <f t="shared" si="13"/>
        <v>80159</v>
      </c>
      <c r="M215" s="7">
        <v>106821.3515625</v>
      </c>
      <c r="N215" s="22">
        <f t="shared" si="14"/>
        <v>0.75040241325817569</v>
      </c>
      <c r="O215" s="27">
        <v>1472</v>
      </c>
      <c r="P215" s="32">
        <f t="shared" si="15"/>
        <v>54.455842391304351</v>
      </c>
      <c r="Q215" s="37" t="s">
        <v>409</v>
      </c>
      <c r="R215" s="42">
        <f>ABS(N268-N215)*100</f>
        <v>75.040241325817576</v>
      </c>
      <c r="S215" t="s">
        <v>58</v>
      </c>
      <c r="U215" s="7">
        <v>55800</v>
      </c>
      <c r="W215" t="s">
        <v>417</v>
      </c>
      <c r="X215">
        <v>401</v>
      </c>
      <c r="Y215">
        <v>45</v>
      </c>
    </row>
    <row r="216" spans="1:25" x14ac:dyDescent="0.25">
      <c r="A216" t="s">
        <v>422</v>
      </c>
      <c r="B216" t="s">
        <v>423</v>
      </c>
      <c r="C216" s="17">
        <v>44706</v>
      </c>
      <c r="D216" s="7">
        <v>115000</v>
      </c>
      <c r="E216" t="s">
        <v>27</v>
      </c>
      <c r="F216" t="s">
        <v>28</v>
      </c>
      <c r="G216" s="7">
        <v>115000</v>
      </c>
      <c r="H216" s="7">
        <v>61500</v>
      </c>
      <c r="I216" s="12">
        <f t="shared" si="12"/>
        <v>53.478260869565219</v>
      </c>
      <c r="J216" s="7">
        <v>122973</v>
      </c>
      <c r="K216" s="7">
        <v>46011</v>
      </c>
      <c r="L216" s="7">
        <f t="shared" si="13"/>
        <v>68989</v>
      </c>
      <c r="M216" s="7">
        <v>86474.15625</v>
      </c>
      <c r="N216" s="22">
        <f t="shared" si="14"/>
        <v>0.79779905340215451</v>
      </c>
      <c r="O216" s="27">
        <v>864</v>
      </c>
      <c r="P216" s="32">
        <f t="shared" si="15"/>
        <v>79.848379629629633</v>
      </c>
      <c r="Q216" s="37" t="s">
        <v>409</v>
      </c>
      <c r="R216" s="42">
        <f>ABS(N268-N216)*100</f>
        <v>79.77990534021545</v>
      </c>
      <c r="S216" t="s">
        <v>30</v>
      </c>
      <c r="U216" s="7">
        <v>40920</v>
      </c>
      <c r="W216" t="s">
        <v>417</v>
      </c>
      <c r="X216">
        <v>401</v>
      </c>
      <c r="Y216">
        <v>59</v>
      </c>
    </row>
    <row r="217" spans="1:25" x14ac:dyDescent="0.25">
      <c r="A217" t="s">
        <v>453</v>
      </c>
      <c r="B217" t="s">
        <v>454</v>
      </c>
      <c r="C217" s="17">
        <v>44533</v>
      </c>
      <c r="D217" s="7">
        <v>240000</v>
      </c>
      <c r="E217" t="s">
        <v>27</v>
      </c>
      <c r="F217" t="s">
        <v>28</v>
      </c>
      <c r="G217" s="7">
        <v>240000</v>
      </c>
      <c r="H217" s="7">
        <v>129600</v>
      </c>
      <c r="I217" s="12">
        <f t="shared" si="12"/>
        <v>54</v>
      </c>
      <c r="J217" s="7">
        <v>259163</v>
      </c>
      <c r="K217" s="7">
        <v>36379</v>
      </c>
      <c r="L217" s="7">
        <f t="shared" si="13"/>
        <v>203621</v>
      </c>
      <c r="M217" s="7">
        <v>250319.09375</v>
      </c>
      <c r="N217" s="22">
        <f t="shared" si="14"/>
        <v>0.81344573819591015</v>
      </c>
      <c r="O217" s="27">
        <v>1868</v>
      </c>
      <c r="P217" s="32">
        <f t="shared" si="15"/>
        <v>109.00481798715204</v>
      </c>
      <c r="Q217" s="37" t="s">
        <v>409</v>
      </c>
      <c r="R217" s="42">
        <f>ABS(N252-N217)*100</f>
        <v>81.34457381959102</v>
      </c>
      <c r="S217" t="s">
        <v>30</v>
      </c>
      <c r="U217" s="7">
        <v>34320</v>
      </c>
      <c r="W217" t="s">
        <v>410</v>
      </c>
      <c r="X217">
        <v>401</v>
      </c>
      <c r="Y217">
        <v>73</v>
      </c>
    </row>
    <row r="218" spans="1:25" x14ac:dyDescent="0.25">
      <c r="A218" t="s">
        <v>445</v>
      </c>
      <c r="B218" t="s">
        <v>446</v>
      </c>
      <c r="C218" s="17">
        <v>44713</v>
      </c>
      <c r="D218" s="7">
        <v>82400</v>
      </c>
      <c r="E218" t="s">
        <v>27</v>
      </c>
      <c r="F218" t="s">
        <v>28</v>
      </c>
      <c r="G218" s="7">
        <v>82400</v>
      </c>
      <c r="H218" s="7">
        <v>41200</v>
      </c>
      <c r="I218" s="12">
        <f t="shared" si="12"/>
        <v>50</v>
      </c>
      <c r="J218" s="7">
        <v>82302</v>
      </c>
      <c r="K218" s="7">
        <v>49361</v>
      </c>
      <c r="L218" s="7">
        <f t="shared" si="13"/>
        <v>33039</v>
      </c>
      <c r="M218" s="7">
        <v>37012.359375</v>
      </c>
      <c r="N218" s="22">
        <f t="shared" si="14"/>
        <v>0.89264776841857307</v>
      </c>
      <c r="O218" s="27">
        <v>908</v>
      </c>
      <c r="P218" s="32">
        <f t="shared" si="15"/>
        <v>36.386563876651984</v>
      </c>
      <c r="Q218" s="37" t="s">
        <v>409</v>
      </c>
      <c r="R218" s="42">
        <f>ABS(N257-N218)*100</f>
        <v>89.264776841857312</v>
      </c>
      <c r="S218" t="s">
        <v>71</v>
      </c>
      <c r="U218" s="7">
        <v>48695</v>
      </c>
      <c r="W218" t="s">
        <v>447</v>
      </c>
      <c r="X218">
        <v>401</v>
      </c>
      <c r="Y218">
        <v>25</v>
      </c>
    </row>
    <row r="219" spans="1:25" x14ac:dyDescent="0.25">
      <c r="A219" t="s">
        <v>441</v>
      </c>
      <c r="B219" t="s">
        <v>442</v>
      </c>
      <c r="C219" s="17">
        <v>45163</v>
      </c>
      <c r="D219" s="7">
        <v>175000</v>
      </c>
      <c r="E219" t="s">
        <v>413</v>
      </c>
      <c r="F219" t="s">
        <v>28</v>
      </c>
      <c r="G219" s="7">
        <v>175000</v>
      </c>
      <c r="H219" s="7">
        <v>86400</v>
      </c>
      <c r="I219" s="12">
        <f t="shared" si="12"/>
        <v>49.371428571428574</v>
      </c>
      <c r="J219" s="7">
        <v>172765</v>
      </c>
      <c r="K219" s="7">
        <v>64355</v>
      </c>
      <c r="L219" s="7">
        <f t="shared" si="13"/>
        <v>110645</v>
      </c>
      <c r="M219" s="7">
        <v>121808.9921875</v>
      </c>
      <c r="N219" s="22">
        <f t="shared" si="14"/>
        <v>0.90834837406490221</v>
      </c>
      <c r="O219" s="27">
        <v>1208</v>
      </c>
      <c r="P219" s="32">
        <f t="shared" si="15"/>
        <v>91.59354304635761</v>
      </c>
      <c r="Q219" s="37" t="s">
        <v>409</v>
      </c>
      <c r="R219" s="42">
        <f>ABS(N260-N219)*100</f>
        <v>90.834837406490223</v>
      </c>
      <c r="S219" t="s">
        <v>71</v>
      </c>
      <c r="U219" s="7">
        <v>61380</v>
      </c>
      <c r="W219" t="s">
        <v>417</v>
      </c>
      <c r="X219">
        <v>401</v>
      </c>
      <c r="Y219">
        <v>57</v>
      </c>
    </row>
    <row r="220" spans="1:25" x14ac:dyDescent="0.25">
      <c r="A220" t="s">
        <v>407</v>
      </c>
      <c r="B220" t="s">
        <v>408</v>
      </c>
      <c r="C220" s="17">
        <v>44421</v>
      </c>
      <c r="D220" s="7">
        <v>240000</v>
      </c>
      <c r="E220" t="s">
        <v>27</v>
      </c>
      <c r="F220" t="s">
        <v>28</v>
      </c>
      <c r="G220" s="7">
        <v>240000</v>
      </c>
      <c r="H220" s="7">
        <v>114900</v>
      </c>
      <c r="I220" s="12">
        <f t="shared" si="12"/>
        <v>47.875</v>
      </c>
      <c r="J220" s="7">
        <v>229805</v>
      </c>
      <c r="K220" s="7">
        <v>35925</v>
      </c>
      <c r="L220" s="7">
        <f t="shared" si="13"/>
        <v>204075</v>
      </c>
      <c r="M220" s="7">
        <v>217842.703125</v>
      </c>
      <c r="N220" s="22">
        <f t="shared" si="14"/>
        <v>0.93679979669963986</v>
      </c>
      <c r="O220" s="27">
        <v>1428</v>
      </c>
      <c r="P220" s="32">
        <f t="shared" si="15"/>
        <v>142.90966386554621</v>
      </c>
      <c r="Q220" s="37" t="s">
        <v>409</v>
      </c>
      <c r="R220" s="42">
        <f>ABS(N277-N220)*100</f>
        <v>93.679979669963984</v>
      </c>
      <c r="S220" t="s">
        <v>30</v>
      </c>
      <c r="U220" s="7">
        <v>28160</v>
      </c>
      <c r="W220" t="s">
        <v>410</v>
      </c>
      <c r="X220">
        <v>401</v>
      </c>
      <c r="Y220">
        <v>70</v>
      </c>
    </row>
    <row r="221" spans="1:25" x14ac:dyDescent="0.25">
      <c r="A221" t="s">
        <v>443</v>
      </c>
      <c r="B221" t="s">
        <v>444</v>
      </c>
      <c r="C221" s="17">
        <v>44769</v>
      </c>
      <c r="D221" s="7">
        <v>255000</v>
      </c>
      <c r="E221" t="s">
        <v>27</v>
      </c>
      <c r="F221" t="s">
        <v>28</v>
      </c>
      <c r="G221" s="7">
        <v>255000</v>
      </c>
      <c r="H221" s="7">
        <v>120500</v>
      </c>
      <c r="I221" s="12">
        <f t="shared" si="12"/>
        <v>47.254901960784309</v>
      </c>
      <c r="J221" s="7">
        <v>241019</v>
      </c>
      <c r="K221" s="7">
        <v>55724</v>
      </c>
      <c r="L221" s="7">
        <f t="shared" si="13"/>
        <v>199276</v>
      </c>
      <c r="M221" s="7">
        <v>208196.625</v>
      </c>
      <c r="N221" s="22">
        <f t="shared" si="14"/>
        <v>0.95715288372229856</v>
      </c>
      <c r="O221" s="27">
        <v>2016</v>
      </c>
      <c r="P221" s="32">
        <f t="shared" si="15"/>
        <v>98.847222222222229</v>
      </c>
      <c r="Q221" s="37" t="s">
        <v>409</v>
      </c>
      <c r="R221" s="42">
        <f>ABS(N261-N221)*100</f>
        <v>95.71528837222985</v>
      </c>
      <c r="S221" t="s">
        <v>45</v>
      </c>
      <c r="U221" s="7">
        <v>52700</v>
      </c>
      <c r="W221" t="s">
        <v>417</v>
      </c>
      <c r="X221">
        <v>401</v>
      </c>
      <c r="Y221">
        <v>75</v>
      </c>
    </row>
    <row r="222" spans="1:25" x14ac:dyDescent="0.25">
      <c r="A222" t="s">
        <v>437</v>
      </c>
      <c r="B222" t="s">
        <v>438</v>
      </c>
      <c r="C222" s="17">
        <v>45020</v>
      </c>
      <c r="D222" s="7">
        <v>176500</v>
      </c>
      <c r="E222" t="s">
        <v>27</v>
      </c>
      <c r="F222" t="s">
        <v>28</v>
      </c>
      <c r="G222" s="7">
        <v>176500</v>
      </c>
      <c r="H222" s="7">
        <v>83500</v>
      </c>
      <c r="I222" s="12">
        <f t="shared" si="12"/>
        <v>47.308781869688389</v>
      </c>
      <c r="J222" s="7">
        <v>167073</v>
      </c>
      <c r="K222" s="7">
        <v>54493</v>
      </c>
      <c r="L222" s="7">
        <f t="shared" si="13"/>
        <v>122007</v>
      </c>
      <c r="M222" s="7">
        <v>126494.3828125</v>
      </c>
      <c r="N222" s="22">
        <f t="shared" si="14"/>
        <v>0.96452504283015039</v>
      </c>
      <c r="O222" s="27">
        <v>1274</v>
      </c>
      <c r="P222" s="32">
        <f t="shared" si="15"/>
        <v>95.766875981161689</v>
      </c>
      <c r="Q222" s="37" t="s">
        <v>409</v>
      </c>
      <c r="R222" s="42">
        <f>ABS(N266-N222)*100</f>
        <v>96.452504283015045</v>
      </c>
      <c r="S222" t="s">
        <v>71</v>
      </c>
      <c r="U222" s="7">
        <v>51150</v>
      </c>
      <c r="W222" t="s">
        <v>417</v>
      </c>
      <c r="X222">
        <v>401</v>
      </c>
      <c r="Y222">
        <v>65</v>
      </c>
    </row>
    <row r="223" spans="1:25" x14ac:dyDescent="0.25">
      <c r="A223" t="s">
        <v>418</v>
      </c>
      <c r="B223" t="s">
        <v>419</v>
      </c>
      <c r="C223" s="17">
        <v>44918</v>
      </c>
      <c r="D223" s="7">
        <v>223510</v>
      </c>
      <c r="E223" t="s">
        <v>27</v>
      </c>
      <c r="F223" t="s">
        <v>28</v>
      </c>
      <c r="G223" s="7">
        <v>223510</v>
      </c>
      <c r="H223" s="7">
        <v>105600</v>
      </c>
      <c r="I223" s="12">
        <f t="shared" si="12"/>
        <v>47.246208223345711</v>
      </c>
      <c r="J223" s="7">
        <v>211159</v>
      </c>
      <c r="K223" s="7">
        <v>89709</v>
      </c>
      <c r="L223" s="7">
        <f t="shared" si="13"/>
        <v>133801</v>
      </c>
      <c r="M223" s="7">
        <v>136460.671875</v>
      </c>
      <c r="N223" s="22">
        <f t="shared" si="14"/>
        <v>0.98050960882387928</v>
      </c>
      <c r="O223" s="27">
        <v>1644</v>
      </c>
      <c r="P223" s="32">
        <f t="shared" si="15"/>
        <v>81.387469586374692</v>
      </c>
      <c r="Q223" s="37" t="s">
        <v>409</v>
      </c>
      <c r="R223" s="42">
        <f>ABS(N277-N223)*100</f>
        <v>98.050960882387926</v>
      </c>
      <c r="S223" t="s">
        <v>30</v>
      </c>
      <c r="U223" s="7">
        <v>81840</v>
      </c>
      <c r="W223" t="s">
        <v>417</v>
      </c>
      <c r="X223">
        <v>401</v>
      </c>
      <c r="Y223">
        <v>53</v>
      </c>
    </row>
    <row r="224" spans="1:25" x14ac:dyDescent="0.25">
      <c r="A224" t="s">
        <v>472</v>
      </c>
      <c r="B224" t="s">
        <v>473</v>
      </c>
      <c r="C224" s="17">
        <v>44708</v>
      </c>
      <c r="D224" s="7">
        <v>150000</v>
      </c>
      <c r="E224" t="s">
        <v>27</v>
      </c>
      <c r="F224" t="s">
        <v>28</v>
      </c>
      <c r="G224" s="7">
        <v>150000</v>
      </c>
      <c r="H224" s="7">
        <v>68300</v>
      </c>
      <c r="I224" s="12">
        <f t="shared" si="12"/>
        <v>45.533333333333331</v>
      </c>
      <c r="J224" s="7">
        <v>136643</v>
      </c>
      <c r="K224" s="7">
        <v>46524</v>
      </c>
      <c r="L224" s="7">
        <f t="shared" si="13"/>
        <v>103476</v>
      </c>
      <c r="M224" s="7">
        <v>101257.3046875</v>
      </c>
      <c r="N224" s="22">
        <f t="shared" si="14"/>
        <v>1.0219114593198717</v>
      </c>
      <c r="O224" s="27">
        <v>1156</v>
      </c>
      <c r="P224" s="32">
        <f t="shared" si="15"/>
        <v>89.512110726643598</v>
      </c>
      <c r="Q224" s="37" t="s">
        <v>409</v>
      </c>
      <c r="R224" s="42">
        <f>ABS(N248-N224)*100</f>
        <v>102.19114593198717</v>
      </c>
      <c r="S224" t="s">
        <v>30</v>
      </c>
      <c r="U224" s="7">
        <v>40920</v>
      </c>
      <c r="W224" t="s">
        <v>417</v>
      </c>
      <c r="X224">
        <v>401</v>
      </c>
      <c r="Y224">
        <v>45</v>
      </c>
    </row>
    <row r="225" spans="1:25" x14ac:dyDescent="0.25">
      <c r="A225" t="s">
        <v>480</v>
      </c>
      <c r="B225" t="s">
        <v>481</v>
      </c>
      <c r="C225" s="17">
        <v>44728</v>
      </c>
      <c r="D225" s="7">
        <v>148000</v>
      </c>
      <c r="E225" t="s">
        <v>27</v>
      </c>
      <c r="F225" t="s">
        <v>28</v>
      </c>
      <c r="G225" s="7">
        <v>148000</v>
      </c>
      <c r="H225" s="7">
        <v>66600</v>
      </c>
      <c r="I225" s="12">
        <f t="shared" si="12"/>
        <v>45</v>
      </c>
      <c r="J225" s="7">
        <v>133163</v>
      </c>
      <c r="K225" s="7">
        <v>53834</v>
      </c>
      <c r="L225" s="7">
        <f t="shared" si="13"/>
        <v>94166</v>
      </c>
      <c r="M225" s="7">
        <v>89133.7109375</v>
      </c>
      <c r="N225" s="22">
        <f t="shared" si="14"/>
        <v>1.0564577532963775</v>
      </c>
      <c r="O225" s="27">
        <v>1081</v>
      </c>
      <c r="P225" s="32">
        <f t="shared" si="15"/>
        <v>87.110083256244224</v>
      </c>
      <c r="Q225" s="37" t="s">
        <v>409</v>
      </c>
      <c r="R225" s="42">
        <f>ABS(N245-N225)*100</f>
        <v>105.64577532963774</v>
      </c>
      <c r="S225" t="s">
        <v>30</v>
      </c>
      <c r="U225" s="7">
        <v>40920</v>
      </c>
      <c r="W225" t="s">
        <v>417</v>
      </c>
      <c r="X225">
        <v>401</v>
      </c>
      <c r="Y225">
        <v>50</v>
      </c>
    </row>
    <row r="226" spans="1:25" x14ac:dyDescent="0.25">
      <c r="A226" t="s">
        <v>466</v>
      </c>
      <c r="B226" t="s">
        <v>467</v>
      </c>
      <c r="C226" s="17">
        <v>45084</v>
      </c>
      <c r="D226" s="7">
        <v>170000</v>
      </c>
      <c r="E226" t="s">
        <v>27</v>
      </c>
      <c r="F226" t="s">
        <v>28</v>
      </c>
      <c r="G226" s="7">
        <v>170000</v>
      </c>
      <c r="H226" s="7">
        <v>75700</v>
      </c>
      <c r="I226" s="12">
        <f t="shared" si="12"/>
        <v>44.529411764705884</v>
      </c>
      <c r="J226" s="7">
        <v>151354</v>
      </c>
      <c r="K226" s="7">
        <v>51686</v>
      </c>
      <c r="L226" s="7">
        <f t="shared" si="13"/>
        <v>118314</v>
      </c>
      <c r="M226" s="7">
        <v>111986.515625</v>
      </c>
      <c r="N226" s="22">
        <f t="shared" si="14"/>
        <v>1.0565021988556937</v>
      </c>
      <c r="O226" s="27">
        <v>1124</v>
      </c>
      <c r="P226" s="32">
        <f t="shared" si="15"/>
        <v>105.26156583629893</v>
      </c>
      <c r="Q226" s="37" t="s">
        <v>409</v>
      </c>
      <c r="R226" s="42">
        <f>ABS(N253-N226)*100</f>
        <v>105.65021988556937</v>
      </c>
      <c r="S226" t="s">
        <v>30</v>
      </c>
      <c r="U226" s="7">
        <v>44640</v>
      </c>
      <c r="W226" t="s">
        <v>417</v>
      </c>
      <c r="X226">
        <v>401</v>
      </c>
      <c r="Y226">
        <v>55</v>
      </c>
    </row>
    <row r="227" spans="1:25" x14ac:dyDescent="0.25">
      <c r="A227" t="s">
        <v>437</v>
      </c>
      <c r="B227" t="s">
        <v>438</v>
      </c>
      <c r="C227" s="17">
        <v>45063</v>
      </c>
      <c r="D227" s="7">
        <v>189000</v>
      </c>
      <c r="E227" t="s">
        <v>27</v>
      </c>
      <c r="F227" t="s">
        <v>28</v>
      </c>
      <c r="G227" s="7">
        <v>189000</v>
      </c>
      <c r="H227" s="7">
        <v>83500</v>
      </c>
      <c r="I227" s="12">
        <f t="shared" si="12"/>
        <v>44.179894179894177</v>
      </c>
      <c r="J227" s="7">
        <v>167073</v>
      </c>
      <c r="K227" s="7">
        <v>54493</v>
      </c>
      <c r="L227" s="7">
        <f t="shared" si="13"/>
        <v>134507</v>
      </c>
      <c r="M227" s="7">
        <v>126494.3828125</v>
      </c>
      <c r="N227" s="22">
        <f t="shared" si="14"/>
        <v>1.0633436600847086</v>
      </c>
      <c r="O227" s="27">
        <v>1274</v>
      </c>
      <c r="P227" s="32">
        <f t="shared" si="15"/>
        <v>105.57849293563579</v>
      </c>
      <c r="Q227" s="37" t="s">
        <v>409</v>
      </c>
      <c r="R227" s="42">
        <f>ABS(N270-N227)*100</f>
        <v>106.33436600847087</v>
      </c>
      <c r="S227" t="s">
        <v>71</v>
      </c>
      <c r="U227" s="7">
        <v>51150</v>
      </c>
      <c r="W227" t="s">
        <v>417</v>
      </c>
      <c r="X227">
        <v>401</v>
      </c>
      <c r="Y227">
        <v>65</v>
      </c>
    </row>
    <row r="228" spans="1:25" x14ac:dyDescent="0.25">
      <c r="A228" t="s">
        <v>411</v>
      </c>
      <c r="B228" t="s">
        <v>412</v>
      </c>
      <c r="C228" s="17">
        <v>45183</v>
      </c>
      <c r="D228" s="7">
        <v>373000</v>
      </c>
      <c r="E228" t="s">
        <v>413</v>
      </c>
      <c r="F228" t="s">
        <v>38</v>
      </c>
      <c r="G228" s="7">
        <v>373000</v>
      </c>
      <c r="H228" s="7">
        <v>160000</v>
      </c>
      <c r="I228" s="12">
        <f t="shared" si="12"/>
        <v>42.89544235924933</v>
      </c>
      <c r="J228" s="7">
        <v>319922</v>
      </c>
      <c r="K228" s="7">
        <v>71894</v>
      </c>
      <c r="L228" s="7">
        <f t="shared" si="13"/>
        <v>301106</v>
      </c>
      <c r="M228" s="7">
        <v>278683.15625</v>
      </c>
      <c r="N228" s="22">
        <f t="shared" si="14"/>
        <v>1.0804599892283586</v>
      </c>
      <c r="O228" s="27">
        <v>2402</v>
      </c>
      <c r="P228" s="32">
        <f t="shared" si="15"/>
        <v>125.35636969192339</v>
      </c>
      <c r="Q228" s="37" t="s">
        <v>409</v>
      </c>
      <c r="R228" s="42">
        <f>ABS(N284-N228)*100</f>
        <v>108.04599892283586</v>
      </c>
      <c r="S228" t="s">
        <v>45</v>
      </c>
      <c r="U228" s="7">
        <v>67280</v>
      </c>
      <c r="V228" t="s">
        <v>414</v>
      </c>
      <c r="W228" t="s">
        <v>410</v>
      </c>
      <c r="X228">
        <v>401</v>
      </c>
      <c r="Y228">
        <v>73</v>
      </c>
    </row>
    <row r="229" spans="1:25" x14ac:dyDescent="0.25">
      <c r="A229" t="s">
        <v>468</v>
      </c>
      <c r="B229" t="s">
        <v>469</v>
      </c>
      <c r="C229" s="17">
        <v>44533</v>
      </c>
      <c r="D229" s="7">
        <v>165000</v>
      </c>
      <c r="E229" t="s">
        <v>27</v>
      </c>
      <c r="F229" t="s">
        <v>28</v>
      </c>
      <c r="G229" s="7">
        <v>165000</v>
      </c>
      <c r="H229" s="7">
        <v>71100</v>
      </c>
      <c r="I229" s="12">
        <f t="shared" si="12"/>
        <v>43.090909090909093</v>
      </c>
      <c r="J229" s="7">
        <v>142230</v>
      </c>
      <c r="K229" s="7">
        <v>45253</v>
      </c>
      <c r="L229" s="7">
        <f t="shared" si="13"/>
        <v>119747</v>
      </c>
      <c r="M229" s="7">
        <v>108962.921875</v>
      </c>
      <c r="N229" s="22">
        <f t="shared" si="14"/>
        <v>1.0989701628722042</v>
      </c>
      <c r="O229" s="27">
        <v>1344</v>
      </c>
      <c r="P229" s="32">
        <f t="shared" si="15"/>
        <v>89.097470238095241</v>
      </c>
      <c r="Q229" s="37" t="s">
        <v>409</v>
      </c>
      <c r="R229" s="42">
        <f>ABS(N255-N229)*100</f>
        <v>109.89701628722042</v>
      </c>
      <c r="S229" t="s">
        <v>30</v>
      </c>
      <c r="U229" s="7">
        <v>40920</v>
      </c>
      <c r="W229" t="s">
        <v>417</v>
      </c>
      <c r="X229">
        <v>401</v>
      </c>
      <c r="Y229">
        <v>45</v>
      </c>
    </row>
    <row r="230" spans="1:25" x14ac:dyDescent="0.25">
      <c r="A230" t="s">
        <v>455</v>
      </c>
      <c r="B230" t="s">
        <v>456</v>
      </c>
      <c r="C230" s="17">
        <v>44883</v>
      </c>
      <c r="D230" s="7">
        <v>184000</v>
      </c>
      <c r="E230" t="s">
        <v>27</v>
      </c>
      <c r="F230" t="s">
        <v>28</v>
      </c>
      <c r="G230" s="7">
        <v>184000</v>
      </c>
      <c r="H230" s="7">
        <v>78800</v>
      </c>
      <c r="I230" s="12">
        <f t="shared" si="12"/>
        <v>42.826086956521742</v>
      </c>
      <c r="J230" s="7">
        <v>157607</v>
      </c>
      <c r="K230" s="7">
        <v>53915</v>
      </c>
      <c r="L230" s="7">
        <f t="shared" si="13"/>
        <v>130085</v>
      </c>
      <c r="M230" s="7">
        <v>116507.8671875</v>
      </c>
      <c r="N230" s="22">
        <f t="shared" si="14"/>
        <v>1.1165340430672366</v>
      </c>
      <c r="O230" s="27">
        <v>973</v>
      </c>
      <c r="P230" s="32">
        <f t="shared" si="15"/>
        <v>133.69475847893113</v>
      </c>
      <c r="Q230" s="37" t="s">
        <v>409</v>
      </c>
      <c r="R230" s="42">
        <f>ABS(N264-N230)*100</f>
        <v>111.65340430672366</v>
      </c>
      <c r="S230" t="s">
        <v>30</v>
      </c>
      <c r="U230" s="7">
        <v>43120</v>
      </c>
      <c r="W230" t="s">
        <v>410</v>
      </c>
      <c r="X230">
        <v>401</v>
      </c>
      <c r="Y230">
        <v>60</v>
      </c>
    </row>
    <row r="231" spans="1:25" x14ac:dyDescent="0.25">
      <c r="A231" t="s">
        <v>415</v>
      </c>
      <c r="B231" t="s">
        <v>416</v>
      </c>
      <c r="C231" s="17">
        <v>44902</v>
      </c>
      <c r="D231" s="7">
        <v>165000</v>
      </c>
      <c r="E231" t="s">
        <v>27</v>
      </c>
      <c r="F231" t="s">
        <v>28</v>
      </c>
      <c r="G231" s="7">
        <v>165000</v>
      </c>
      <c r="H231" s="7">
        <v>70000</v>
      </c>
      <c r="I231" s="12">
        <f t="shared" si="12"/>
        <v>42.424242424242422</v>
      </c>
      <c r="J231" s="7">
        <v>140015</v>
      </c>
      <c r="K231" s="7">
        <v>53319</v>
      </c>
      <c r="L231" s="7">
        <f t="shared" si="13"/>
        <v>111681</v>
      </c>
      <c r="M231" s="7">
        <v>97411.234375</v>
      </c>
      <c r="N231" s="22">
        <f t="shared" si="14"/>
        <v>1.1464899373933224</v>
      </c>
      <c r="O231" s="27">
        <v>960</v>
      </c>
      <c r="P231" s="32">
        <f t="shared" si="15"/>
        <v>116.33437499999999</v>
      </c>
      <c r="Q231" s="37" t="s">
        <v>409</v>
      </c>
      <c r="R231" s="42" t="e">
        <f>ABS(#REF!-N231)*100</f>
        <v>#REF!</v>
      </c>
      <c r="S231" t="s">
        <v>30</v>
      </c>
      <c r="U231" s="7">
        <v>51150</v>
      </c>
      <c r="W231" t="s">
        <v>417</v>
      </c>
      <c r="X231">
        <v>401</v>
      </c>
      <c r="Y231">
        <v>57</v>
      </c>
    </row>
    <row r="232" spans="1:25" x14ac:dyDescent="0.25">
      <c r="A232" t="s">
        <v>430</v>
      </c>
      <c r="B232" t="s">
        <v>431</v>
      </c>
      <c r="C232" s="17">
        <v>44803</v>
      </c>
      <c r="D232" s="7">
        <v>166000</v>
      </c>
      <c r="E232" t="s">
        <v>27</v>
      </c>
      <c r="F232" t="s">
        <v>28</v>
      </c>
      <c r="G232" s="7">
        <v>166000</v>
      </c>
      <c r="H232" s="7">
        <v>65200</v>
      </c>
      <c r="I232" s="12">
        <f t="shared" si="12"/>
        <v>39.277108433734945</v>
      </c>
      <c r="J232" s="7">
        <v>130327</v>
      </c>
      <c r="K232" s="7">
        <v>43927</v>
      </c>
      <c r="L232" s="7">
        <f t="shared" si="13"/>
        <v>122073</v>
      </c>
      <c r="M232" s="7">
        <v>97078.6484375</v>
      </c>
      <c r="N232" s="22">
        <f t="shared" si="14"/>
        <v>1.2574649726256908</v>
      </c>
      <c r="O232" s="27">
        <v>1460</v>
      </c>
      <c r="P232" s="32">
        <f t="shared" si="15"/>
        <v>83.611643835616434</v>
      </c>
      <c r="Q232" s="37" t="s">
        <v>409</v>
      </c>
      <c r="R232" s="42">
        <f>ABS(N269-N232)*100</f>
        <v>125.74649726256908</v>
      </c>
      <c r="S232" t="s">
        <v>58</v>
      </c>
      <c r="U232" s="7">
        <v>40920</v>
      </c>
      <c r="W232" t="s">
        <v>417</v>
      </c>
      <c r="X232">
        <v>401</v>
      </c>
      <c r="Y232">
        <v>45</v>
      </c>
    </row>
    <row r="233" spans="1:25" x14ac:dyDescent="0.25">
      <c r="A233" t="s">
        <v>478</v>
      </c>
      <c r="B233" t="s">
        <v>479</v>
      </c>
      <c r="C233" s="17">
        <v>44484</v>
      </c>
      <c r="D233" s="7">
        <v>187000</v>
      </c>
      <c r="E233" t="s">
        <v>27</v>
      </c>
      <c r="F233" t="s">
        <v>28</v>
      </c>
      <c r="G233" s="7">
        <v>187000</v>
      </c>
      <c r="H233" s="7">
        <v>72100</v>
      </c>
      <c r="I233" s="12">
        <f t="shared" si="12"/>
        <v>38.55614973262032</v>
      </c>
      <c r="J233" s="7">
        <v>144108</v>
      </c>
      <c r="K233" s="7">
        <v>42719</v>
      </c>
      <c r="L233" s="7">
        <f t="shared" si="13"/>
        <v>144281</v>
      </c>
      <c r="M233" s="7">
        <v>113920.2265625</v>
      </c>
      <c r="N233" s="22">
        <f t="shared" si="14"/>
        <v>1.2665090682631603</v>
      </c>
      <c r="O233" s="27">
        <v>1379</v>
      </c>
      <c r="P233" s="32">
        <f t="shared" si="15"/>
        <v>104.62726613488034</v>
      </c>
      <c r="Q233" s="37" t="s">
        <v>409</v>
      </c>
      <c r="R233" s="42">
        <f>ABS(N254-N233)*100</f>
        <v>126.65090682631603</v>
      </c>
      <c r="S233" t="s">
        <v>45</v>
      </c>
      <c r="U233" s="7">
        <v>40920</v>
      </c>
      <c r="W233" t="s">
        <v>417</v>
      </c>
      <c r="X233">
        <v>401</v>
      </c>
      <c r="Y233">
        <v>45</v>
      </c>
    </row>
    <row r="234" spans="1:25" x14ac:dyDescent="0.25">
      <c r="A234" t="s">
        <v>424</v>
      </c>
      <c r="B234" t="s">
        <v>425</v>
      </c>
      <c r="C234" s="17">
        <v>44729</v>
      </c>
      <c r="D234" s="7">
        <v>176120</v>
      </c>
      <c r="E234" t="s">
        <v>27</v>
      </c>
      <c r="F234" t="s">
        <v>28</v>
      </c>
      <c r="G234" s="7">
        <v>176120</v>
      </c>
      <c r="H234" s="7">
        <v>68200</v>
      </c>
      <c r="I234" s="12">
        <f t="shared" si="12"/>
        <v>38.723597547126957</v>
      </c>
      <c r="J234" s="7">
        <v>136477</v>
      </c>
      <c r="K234" s="7">
        <v>44522</v>
      </c>
      <c r="L234" s="7">
        <f t="shared" si="13"/>
        <v>131598</v>
      </c>
      <c r="M234" s="7">
        <v>103320.2265625</v>
      </c>
      <c r="N234" s="22">
        <f t="shared" si="14"/>
        <v>1.2736905868125863</v>
      </c>
      <c r="O234" s="27">
        <v>960</v>
      </c>
      <c r="P234" s="32">
        <f t="shared" si="15"/>
        <v>137.08125000000001</v>
      </c>
      <c r="Q234" s="37" t="s">
        <v>409</v>
      </c>
      <c r="R234" s="42">
        <f>ABS(N274-N234)*100</f>
        <v>127.36905868125862</v>
      </c>
      <c r="S234" t="s">
        <v>30</v>
      </c>
      <c r="U234" s="7">
        <v>40920</v>
      </c>
      <c r="W234" t="s">
        <v>417</v>
      </c>
      <c r="X234">
        <v>401</v>
      </c>
      <c r="Y234">
        <v>55</v>
      </c>
    </row>
    <row r="235" spans="1:25" x14ac:dyDescent="0.25">
      <c r="A235" t="s">
        <v>432</v>
      </c>
      <c r="B235" t="s">
        <v>433</v>
      </c>
      <c r="C235" s="17">
        <v>44449</v>
      </c>
      <c r="D235" s="7">
        <v>210000</v>
      </c>
      <c r="E235" t="s">
        <v>27</v>
      </c>
      <c r="F235" t="s">
        <v>38</v>
      </c>
      <c r="G235" s="7">
        <v>210000</v>
      </c>
      <c r="H235" s="7">
        <v>74700</v>
      </c>
      <c r="I235" s="12">
        <f t="shared" si="12"/>
        <v>35.571428571428569</v>
      </c>
      <c r="J235" s="7">
        <v>149301</v>
      </c>
      <c r="K235" s="7">
        <v>45499</v>
      </c>
      <c r="L235" s="7">
        <f t="shared" si="13"/>
        <v>164501</v>
      </c>
      <c r="M235" s="7">
        <v>116631.4609375</v>
      </c>
      <c r="N235" s="22">
        <f t="shared" si="14"/>
        <v>1.410434188834796</v>
      </c>
      <c r="O235" s="27">
        <v>1087</v>
      </c>
      <c r="P235" s="32">
        <f t="shared" si="15"/>
        <v>151.33486660533578</v>
      </c>
      <c r="Q235" s="37" t="s">
        <v>409</v>
      </c>
      <c r="R235" s="42">
        <f>ABS(N271-N235)*100</f>
        <v>141.0434188834796</v>
      </c>
      <c r="S235" t="s">
        <v>30</v>
      </c>
      <c r="U235" s="7">
        <v>36960</v>
      </c>
      <c r="V235" t="s">
        <v>434</v>
      </c>
      <c r="W235" t="s">
        <v>417</v>
      </c>
      <c r="X235">
        <v>401</v>
      </c>
      <c r="Y235">
        <v>71</v>
      </c>
    </row>
    <row r="236" spans="1:25" x14ac:dyDescent="0.25">
      <c r="A236" t="s">
        <v>451</v>
      </c>
      <c r="B236" t="s">
        <v>452</v>
      </c>
      <c r="C236" s="17">
        <v>44999</v>
      </c>
      <c r="D236" s="7">
        <v>219400</v>
      </c>
      <c r="E236" t="s">
        <v>27</v>
      </c>
      <c r="F236" t="s">
        <v>28</v>
      </c>
      <c r="G236" s="7">
        <v>219400</v>
      </c>
      <c r="H236" s="7">
        <v>77500</v>
      </c>
      <c r="I236" s="12">
        <f t="shared" si="12"/>
        <v>35.323609845031903</v>
      </c>
      <c r="J236" s="7">
        <v>155055</v>
      </c>
      <c r="K236" s="7">
        <v>47044</v>
      </c>
      <c r="L236" s="7">
        <f t="shared" si="13"/>
        <v>172356</v>
      </c>
      <c r="M236" s="7">
        <v>121360.671875</v>
      </c>
      <c r="N236" s="22">
        <f t="shared" si="14"/>
        <v>1.420196488179668</v>
      </c>
      <c r="O236" s="27">
        <v>1728</v>
      </c>
      <c r="P236" s="32">
        <f t="shared" si="15"/>
        <v>99.743055555555557</v>
      </c>
      <c r="Q236" s="37" t="s">
        <v>409</v>
      </c>
      <c r="R236" s="42">
        <f>ABS(N261-N236)*100</f>
        <v>142.01964881796681</v>
      </c>
      <c r="S236" t="s">
        <v>58</v>
      </c>
      <c r="U236" s="7">
        <v>40920</v>
      </c>
      <c r="W236" t="s">
        <v>417</v>
      </c>
      <c r="X236">
        <v>401</v>
      </c>
      <c r="Y236">
        <v>45</v>
      </c>
    </row>
    <row r="237" spans="1:25" x14ac:dyDescent="0.25">
      <c r="A237" t="s">
        <v>457</v>
      </c>
      <c r="B237" t="s">
        <v>458</v>
      </c>
      <c r="C237" s="17">
        <v>44854</v>
      </c>
      <c r="D237" s="7">
        <v>240000</v>
      </c>
      <c r="E237" t="s">
        <v>27</v>
      </c>
      <c r="F237" t="s">
        <v>28</v>
      </c>
      <c r="G237" s="7">
        <v>240000</v>
      </c>
      <c r="H237" s="7">
        <v>89400</v>
      </c>
      <c r="I237" s="12">
        <f t="shared" si="12"/>
        <v>37.25</v>
      </c>
      <c r="J237" s="7">
        <v>178722</v>
      </c>
      <c r="K237" s="7">
        <v>77862</v>
      </c>
      <c r="L237" s="7">
        <f t="shared" si="13"/>
        <v>162138</v>
      </c>
      <c r="M237" s="7">
        <v>113325.84375</v>
      </c>
      <c r="N237" s="22">
        <f t="shared" si="14"/>
        <v>1.4307239605264355</v>
      </c>
      <c r="O237" s="27">
        <v>1440</v>
      </c>
      <c r="P237" s="32">
        <f t="shared" si="15"/>
        <v>112.59583333333333</v>
      </c>
      <c r="Q237" s="37" t="s">
        <v>409</v>
      </c>
      <c r="R237" s="42">
        <f>ABS(N259-N237)*100</f>
        <v>143.07239605264354</v>
      </c>
      <c r="S237" t="s">
        <v>30</v>
      </c>
      <c r="U237" s="7">
        <v>53075</v>
      </c>
      <c r="W237" t="s">
        <v>410</v>
      </c>
      <c r="X237">
        <v>401</v>
      </c>
      <c r="Y237">
        <v>42</v>
      </c>
    </row>
    <row r="238" spans="1:25" x14ac:dyDescent="0.25">
      <c r="A238" t="s">
        <v>463</v>
      </c>
      <c r="B238" t="s">
        <v>464</v>
      </c>
      <c r="C238" s="17">
        <v>44571</v>
      </c>
      <c r="D238" s="7">
        <v>217000</v>
      </c>
      <c r="E238" t="s">
        <v>27</v>
      </c>
      <c r="F238" t="s">
        <v>38</v>
      </c>
      <c r="G238" s="7">
        <v>217000</v>
      </c>
      <c r="H238" s="7">
        <v>76600</v>
      </c>
      <c r="I238" s="12">
        <f t="shared" si="12"/>
        <v>35.299539170506911</v>
      </c>
      <c r="J238" s="7">
        <v>139782</v>
      </c>
      <c r="K238" s="7">
        <v>59463</v>
      </c>
      <c r="L238" s="7">
        <f t="shared" si="13"/>
        <v>157537</v>
      </c>
      <c r="M238" s="7">
        <v>105300</v>
      </c>
      <c r="N238" s="22">
        <f t="shared" si="14"/>
        <v>1.4960778727445394</v>
      </c>
      <c r="O238" s="27">
        <v>1218</v>
      </c>
      <c r="P238" s="32">
        <f t="shared" si="15"/>
        <v>129.34072249589491</v>
      </c>
      <c r="Q238" s="37" t="s">
        <v>409</v>
      </c>
      <c r="R238" s="42">
        <f>ABS(N255-N238)*100</f>
        <v>149.60778727445393</v>
      </c>
      <c r="S238" t="s">
        <v>45</v>
      </c>
      <c r="U238" s="7">
        <v>57288</v>
      </c>
      <c r="V238" t="s">
        <v>465</v>
      </c>
      <c r="W238" t="s">
        <v>447</v>
      </c>
      <c r="X238">
        <v>401</v>
      </c>
      <c r="Y238">
        <v>52</v>
      </c>
    </row>
    <row r="239" spans="1:25" x14ac:dyDescent="0.25">
      <c r="A239" t="s">
        <v>439</v>
      </c>
      <c r="B239" t="s">
        <v>440</v>
      </c>
      <c r="C239" s="17">
        <v>45163</v>
      </c>
      <c r="D239" s="7">
        <v>165500</v>
      </c>
      <c r="E239" t="s">
        <v>413</v>
      </c>
      <c r="F239" t="s">
        <v>28</v>
      </c>
      <c r="G239" s="7">
        <v>165500</v>
      </c>
      <c r="H239" s="7">
        <v>56400</v>
      </c>
      <c r="I239" s="12">
        <f t="shared" si="12"/>
        <v>34.078549848942593</v>
      </c>
      <c r="J239" s="7">
        <v>112715</v>
      </c>
      <c r="K239" s="7">
        <v>43539</v>
      </c>
      <c r="L239" s="7">
        <f t="shared" si="13"/>
        <v>121961</v>
      </c>
      <c r="M239" s="7">
        <v>77725.84375</v>
      </c>
      <c r="N239" s="22">
        <f t="shared" si="14"/>
        <v>1.5691177363385007</v>
      </c>
      <c r="O239" s="27">
        <v>963</v>
      </c>
      <c r="P239" s="32">
        <f t="shared" si="15"/>
        <v>126.64693665628245</v>
      </c>
      <c r="Q239" s="37" t="s">
        <v>409</v>
      </c>
      <c r="R239" s="42">
        <f>ABS(N270-N239)*100</f>
        <v>156.91177363385006</v>
      </c>
      <c r="S239" t="s">
        <v>30</v>
      </c>
      <c r="U239" s="7">
        <v>40920</v>
      </c>
      <c r="W239" t="s">
        <v>417</v>
      </c>
      <c r="X239">
        <v>401</v>
      </c>
      <c r="Y239">
        <v>49</v>
      </c>
    </row>
    <row r="240" spans="1:25" ht="15.75" thickBot="1" x14ac:dyDescent="0.3">
      <c r="A240" t="s">
        <v>461</v>
      </c>
      <c r="B240" t="s">
        <v>462</v>
      </c>
      <c r="C240" s="17">
        <v>44306</v>
      </c>
      <c r="D240" s="7">
        <v>210000</v>
      </c>
      <c r="E240" t="s">
        <v>27</v>
      </c>
      <c r="F240" t="s">
        <v>28</v>
      </c>
      <c r="G240" s="7">
        <v>210000</v>
      </c>
      <c r="H240" s="7">
        <v>65100</v>
      </c>
      <c r="I240" s="12">
        <f t="shared" si="12"/>
        <v>31</v>
      </c>
      <c r="J240" s="7">
        <v>130217</v>
      </c>
      <c r="K240" s="7">
        <v>26197</v>
      </c>
      <c r="L240" s="7">
        <f t="shared" si="13"/>
        <v>183803</v>
      </c>
      <c r="M240" s="7">
        <v>116876.40625</v>
      </c>
      <c r="N240" s="22">
        <f t="shared" si="14"/>
        <v>1.5726270673213825</v>
      </c>
      <c r="O240" s="27">
        <v>1196</v>
      </c>
      <c r="P240" s="32">
        <f t="shared" si="15"/>
        <v>153.6814381270903</v>
      </c>
      <c r="Q240" s="37" t="s">
        <v>409</v>
      </c>
      <c r="R240" s="42">
        <f>ABS(N260-N240)*100</f>
        <v>157.26270673213824</v>
      </c>
      <c r="S240" t="s">
        <v>30</v>
      </c>
      <c r="U240" s="7">
        <v>23760</v>
      </c>
      <c r="W240" t="s">
        <v>410</v>
      </c>
      <c r="X240">
        <v>401</v>
      </c>
      <c r="Y240">
        <v>55</v>
      </c>
    </row>
    <row r="241" spans="1:25" ht="15.75" thickTop="1" x14ac:dyDescent="0.25">
      <c r="A241" s="3"/>
      <c r="B241" s="3"/>
      <c r="C241" s="18" t="s">
        <v>512</v>
      </c>
      <c r="D241" s="8">
        <f>+SUM(D2:D240)</f>
        <v>63767195</v>
      </c>
      <c r="E241" s="3"/>
      <c r="F241" s="3"/>
      <c r="G241" s="8">
        <f>+SUM(G2:G240)</f>
        <v>63767195</v>
      </c>
      <c r="H241" s="8">
        <f>+SUM(H2:H240)</f>
        <v>30711400</v>
      </c>
      <c r="I241" s="13"/>
      <c r="J241" s="8">
        <f>+SUM(J2:J240)</f>
        <v>61477272</v>
      </c>
      <c r="K241" s="8"/>
      <c r="L241" s="8">
        <f>+SUM(L2:L240)</f>
        <v>47145423</v>
      </c>
      <c r="M241" s="8">
        <f>+SUM(M2:M240)</f>
        <v>52255326.25390625</v>
      </c>
      <c r="N241" s="23"/>
      <c r="O241" s="28"/>
      <c r="P241" s="33">
        <f>AVERAGE(P2:P240)</f>
        <v>117.09113343073622</v>
      </c>
      <c r="Q241" s="38"/>
      <c r="R241" s="43">
        <f>ABS(N243-N242)*100</f>
        <v>4.02999099162672</v>
      </c>
      <c r="S241" s="3"/>
      <c r="T241" s="3"/>
      <c r="U241" s="8"/>
      <c r="V241" s="3"/>
      <c r="W241" s="3"/>
      <c r="X241" s="3"/>
      <c r="Y241" s="3"/>
    </row>
    <row r="242" spans="1:25" x14ac:dyDescent="0.25">
      <c r="A242" s="4"/>
      <c r="B242" s="4"/>
      <c r="C242" s="19"/>
      <c r="D242" s="9"/>
      <c r="E242" s="4"/>
      <c r="F242" s="4"/>
      <c r="G242" s="9"/>
      <c r="H242" s="9" t="s">
        <v>513</v>
      </c>
      <c r="I242" s="14">
        <f>H241/G241*100</f>
        <v>48.161754645158851</v>
      </c>
      <c r="J242" s="9"/>
      <c r="K242" s="9"/>
      <c r="L242" s="9"/>
      <c r="M242" s="9" t="s">
        <v>514</v>
      </c>
      <c r="N242" s="24">
        <f>L241/M241</f>
        <v>0.90221277675930178</v>
      </c>
      <c r="O242" s="29"/>
      <c r="P242" s="34" t="s">
        <v>515</v>
      </c>
      <c r="Q242" s="39">
        <f>STDEV(N2:N240)</f>
        <v>0.2348008658567034</v>
      </c>
      <c r="R242" s="44"/>
      <c r="S242" s="4"/>
      <c r="T242" s="4"/>
      <c r="U242" s="9"/>
      <c r="V242" s="4"/>
      <c r="W242" s="4"/>
      <c r="X242" s="4"/>
      <c r="Y242" s="4"/>
    </row>
    <row r="243" spans="1:25" x14ac:dyDescent="0.25">
      <c r="A243" s="5"/>
      <c r="B243" s="5"/>
      <c r="C243" s="20"/>
      <c r="D243" s="10"/>
      <c r="E243" s="5"/>
      <c r="F243" s="5"/>
      <c r="G243" s="10"/>
      <c r="H243" s="10" t="s">
        <v>516</v>
      </c>
      <c r="I243" s="15">
        <f>STDEV(I2:I240)</f>
        <v>8.6481775379167587</v>
      </c>
      <c r="J243" s="10"/>
      <c r="K243" s="10"/>
      <c r="L243" s="10"/>
      <c r="M243" s="10" t="s">
        <v>517</v>
      </c>
      <c r="N243" s="25">
        <f>AVERAGE(N2:N240)</f>
        <v>0.94251268667556898</v>
      </c>
      <c r="O243" s="30"/>
      <c r="P243" s="35"/>
      <c r="Q243" s="46"/>
      <c r="R243" s="45"/>
      <c r="S243" s="5"/>
      <c r="T243" s="5"/>
      <c r="U243" s="10"/>
      <c r="V243" s="5"/>
      <c r="W243" s="5"/>
      <c r="X243" s="5"/>
      <c r="Y243" s="5"/>
    </row>
  </sheetData>
  <sortState xmlns:xlrd2="http://schemas.microsoft.com/office/spreadsheetml/2017/richdata2" ref="A2:BL240">
    <sortCondition ref="Q2:Q240"/>
  </sortState>
  <conditionalFormatting sqref="A2:Y240">
    <cfRule type="expression" dxfId="9" priority="1" stopIfTrue="1">
      <formula>MOD(ROW(),4)&gt;1</formula>
    </cfRule>
    <cfRule type="expression" dxfId="8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92F9A-8CE8-452F-A0FD-BE8D8A26C9E0}">
  <dimension ref="A1:AW99"/>
  <sheetViews>
    <sheetView topLeftCell="G83" workbookViewId="0">
      <selection activeCell="M105" sqref="M105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17" bestFit="1" customWidth="1"/>
    <col min="4" max="4" width="11.85546875" style="7" bestFit="1" customWidth="1"/>
    <col min="5" max="5" width="5.5703125" bestFit="1" customWidth="1"/>
    <col min="6" max="6" width="38.42578125" bestFit="1" customWidth="1"/>
    <col min="7" max="7" width="11.85546875" style="7" bestFit="1" customWidth="1"/>
    <col min="8" max="8" width="12.7109375" style="7" bestFit="1" customWidth="1"/>
    <col min="9" max="9" width="12.85546875" style="12" bestFit="1" customWidth="1"/>
    <col min="10" max="10" width="13.42578125" style="7" bestFit="1" customWidth="1"/>
    <col min="11" max="11" width="11" style="7" bestFit="1" customWidth="1"/>
    <col min="12" max="12" width="13.5703125" style="7" bestFit="1" customWidth="1"/>
    <col min="13" max="13" width="12.7109375" style="7" bestFit="1" customWidth="1"/>
    <col min="14" max="14" width="7.7109375" style="22" bestFit="1" customWidth="1"/>
    <col min="15" max="15" width="10.140625" style="27" bestFit="1" customWidth="1"/>
    <col min="16" max="16" width="15.5703125" style="32" bestFit="1" customWidth="1"/>
    <col min="17" max="17" width="8.7109375" style="40" bestFit="1" customWidth="1"/>
    <col min="18" max="18" width="18.85546875" style="42" bestFit="1" customWidth="1"/>
    <col min="19" max="19" width="13.28515625" bestFit="1" customWidth="1"/>
    <col min="20" max="20" width="9.42578125" bestFit="1" customWidth="1"/>
    <col min="21" max="21" width="10.7109375" style="7" bestFit="1" customWidth="1"/>
    <col min="22" max="22" width="36.5703125" bestFit="1" customWidth="1"/>
    <col min="23" max="23" width="29" bestFit="1" customWidth="1"/>
    <col min="24" max="25" width="13.7109375" bestFit="1" customWidth="1"/>
  </cols>
  <sheetData>
    <row r="1" spans="1:49" x14ac:dyDescent="0.25">
      <c r="A1" s="1" t="s">
        <v>0</v>
      </c>
      <c r="B1" s="1" t="s">
        <v>1</v>
      </c>
      <c r="C1" s="16" t="s">
        <v>2</v>
      </c>
      <c r="D1" s="6" t="s">
        <v>3</v>
      </c>
      <c r="E1" s="1" t="s">
        <v>4</v>
      </c>
      <c r="F1" s="1" t="s">
        <v>5</v>
      </c>
      <c r="G1" s="6" t="s">
        <v>6</v>
      </c>
      <c r="H1" s="6" t="s">
        <v>7</v>
      </c>
      <c r="I1" s="1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21" t="s">
        <v>13</v>
      </c>
      <c r="O1" s="26" t="s">
        <v>14</v>
      </c>
      <c r="P1" s="31" t="s">
        <v>15</v>
      </c>
      <c r="Q1" s="36" t="s">
        <v>16</v>
      </c>
      <c r="R1" s="1" t="s">
        <v>18</v>
      </c>
      <c r="S1" s="1" t="s">
        <v>19</v>
      </c>
      <c r="T1" s="6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 x14ac:dyDescent="0.25">
      <c r="A2" t="s">
        <v>118</v>
      </c>
      <c r="B2" t="s">
        <v>119</v>
      </c>
      <c r="C2" s="17">
        <v>44628</v>
      </c>
      <c r="D2" s="7">
        <v>115000</v>
      </c>
      <c r="E2" t="s">
        <v>27</v>
      </c>
      <c r="F2" t="s">
        <v>28</v>
      </c>
      <c r="G2" s="7">
        <v>115000</v>
      </c>
      <c r="H2" s="7">
        <v>87400</v>
      </c>
      <c r="I2" s="12">
        <f t="shared" ref="I2:I33" si="0">H2/G2*100</f>
        <v>76</v>
      </c>
      <c r="J2" s="7">
        <v>174790</v>
      </c>
      <c r="K2" s="7">
        <v>60517</v>
      </c>
      <c r="L2" s="7">
        <f t="shared" ref="L2:L33" si="1">G2-K2</f>
        <v>54483</v>
      </c>
      <c r="M2" s="7">
        <v>131348.28125</v>
      </c>
      <c r="N2" s="22">
        <f t="shared" ref="N2:N33" si="2">L2/M2</f>
        <v>0.41479796676060426</v>
      </c>
      <c r="O2" s="27">
        <v>1376</v>
      </c>
      <c r="P2" s="32">
        <f t="shared" ref="P2:P33" si="3">L2/O2</f>
        <v>39.595203488372093</v>
      </c>
      <c r="Q2" s="37" t="s">
        <v>29</v>
      </c>
      <c r="R2" t="s">
        <v>30</v>
      </c>
      <c r="T2" s="7">
        <v>60116</v>
      </c>
      <c r="U2"/>
      <c r="V2" t="s">
        <v>31</v>
      </c>
      <c r="W2">
        <v>401</v>
      </c>
      <c r="X2">
        <v>64</v>
      </c>
    </row>
    <row r="3" spans="1:49" x14ac:dyDescent="0.25">
      <c r="A3" t="s">
        <v>86</v>
      </c>
      <c r="B3" t="s">
        <v>87</v>
      </c>
      <c r="C3" s="17">
        <v>44701</v>
      </c>
      <c r="D3" s="7">
        <v>130000</v>
      </c>
      <c r="E3" t="s">
        <v>27</v>
      </c>
      <c r="F3" t="s">
        <v>28</v>
      </c>
      <c r="G3" s="7">
        <v>130000</v>
      </c>
      <c r="H3" s="7">
        <v>100500</v>
      </c>
      <c r="I3" s="12">
        <f t="shared" si="0"/>
        <v>77.307692307692307</v>
      </c>
      <c r="J3" s="7">
        <v>200915</v>
      </c>
      <c r="K3" s="7">
        <v>53730</v>
      </c>
      <c r="L3" s="7">
        <f t="shared" si="1"/>
        <v>76270</v>
      </c>
      <c r="M3" s="7">
        <v>169178.15625</v>
      </c>
      <c r="N3" s="22">
        <f t="shared" si="2"/>
        <v>0.45082652329709377</v>
      </c>
      <c r="O3" s="27">
        <v>1389</v>
      </c>
      <c r="P3" s="32">
        <f t="shared" si="3"/>
        <v>54.910007199424044</v>
      </c>
      <c r="Q3" s="37" t="s">
        <v>29</v>
      </c>
      <c r="R3" t="s">
        <v>30</v>
      </c>
      <c r="T3" s="7">
        <v>47770</v>
      </c>
      <c r="U3"/>
      <c r="V3" t="s">
        <v>31</v>
      </c>
      <c r="W3">
        <v>401</v>
      </c>
      <c r="X3">
        <v>64</v>
      </c>
    </row>
    <row r="4" spans="1:49" x14ac:dyDescent="0.25">
      <c r="A4" t="s">
        <v>382</v>
      </c>
      <c r="B4" t="s">
        <v>383</v>
      </c>
      <c r="C4" s="17">
        <v>44662</v>
      </c>
      <c r="D4" s="7">
        <v>75000</v>
      </c>
      <c r="E4" t="s">
        <v>27</v>
      </c>
      <c r="F4" t="s">
        <v>28</v>
      </c>
      <c r="G4" s="7">
        <v>75000</v>
      </c>
      <c r="H4" s="7">
        <v>51600</v>
      </c>
      <c r="I4" s="12">
        <f t="shared" si="0"/>
        <v>68.8</v>
      </c>
      <c r="J4" s="7">
        <v>103162</v>
      </c>
      <c r="K4" s="7">
        <v>37629</v>
      </c>
      <c r="L4" s="7">
        <f t="shared" si="1"/>
        <v>37371</v>
      </c>
      <c r="M4" s="7">
        <v>75325.2890625</v>
      </c>
      <c r="N4" s="22">
        <f t="shared" si="2"/>
        <v>0.49612819897699945</v>
      </c>
      <c r="O4" s="27">
        <v>1230</v>
      </c>
      <c r="P4" s="32">
        <f t="shared" si="3"/>
        <v>30.382926829268293</v>
      </c>
      <c r="Q4" s="37" t="s">
        <v>29</v>
      </c>
      <c r="R4" t="s">
        <v>30</v>
      </c>
      <c r="T4" s="7">
        <v>35000</v>
      </c>
      <c r="U4"/>
      <c r="V4" t="s">
        <v>229</v>
      </c>
      <c r="W4">
        <v>401</v>
      </c>
      <c r="X4">
        <v>45</v>
      </c>
    </row>
    <row r="5" spans="1:49" x14ac:dyDescent="0.25">
      <c r="A5" t="s">
        <v>209</v>
      </c>
      <c r="B5" t="s">
        <v>210</v>
      </c>
      <c r="C5" s="17">
        <v>44299</v>
      </c>
      <c r="D5" s="7">
        <v>180000</v>
      </c>
      <c r="E5" t="s">
        <v>27</v>
      </c>
      <c r="F5" t="s">
        <v>28</v>
      </c>
      <c r="G5" s="7">
        <v>180000</v>
      </c>
      <c r="H5" s="7">
        <v>121600</v>
      </c>
      <c r="I5" s="12">
        <f t="shared" si="0"/>
        <v>67.555555555555557</v>
      </c>
      <c r="J5" s="7">
        <v>243129</v>
      </c>
      <c r="K5" s="7">
        <v>94848</v>
      </c>
      <c r="L5" s="7">
        <f t="shared" si="1"/>
        <v>85152</v>
      </c>
      <c r="M5" s="7">
        <v>170437.9375</v>
      </c>
      <c r="N5" s="22">
        <f t="shared" si="2"/>
        <v>0.49960707838300378</v>
      </c>
      <c r="O5" s="27">
        <v>1678</v>
      </c>
      <c r="P5" s="32">
        <f t="shared" si="3"/>
        <v>50.746126340882</v>
      </c>
      <c r="Q5" s="37" t="s">
        <v>29</v>
      </c>
      <c r="R5" t="s">
        <v>30</v>
      </c>
      <c r="T5" s="7">
        <v>73750</v>
      </c>
      <c r="U5"/>
      <c r="V5" t="s">
        <v>31</v>
      </c>
      <c r="W5">
        <v>401</v>
      </c>
      <c r="X5">
        <v>54</v>
      </c>
    </row>
    <row r="6" spans="1:49" x14ac:dyDescent="0.25">
      <c r="A6" t="s">
        <v>373</v>
      </c>
      <c r="B6" t="s">
        <v>374</v>
      </c>
      <c r="C6" s="17">
        <v>44580</v>
      </c>
      <c r="D6" s="7">
        <v>152500</v>
      </c>
      <c r="E6" t="s">
        <v>27</v>
      </c>
      <c r="F6" t="s">
        <v>28</v>
      </c>
      <c r="G6" s="7">
        <v>152500</v>
      </c>
      <c r="H6" s="7">
        <v>98000</v>
      </c>
      <c r="I6" s="12">
        <f t="shared" si="0"/>
        <v>64.26229508196721</v>
      </c>
      <c r="J6" s="7">
        <v>195982</v>
      </c>
      <c r="K6" s="7">
        <v>52816</v>
      </c>
      <c r="L6" s="7">
        <f t="shared" si="1"/>
        <v>99684</v>
      </c>
      <c r="M6" s="7">
        <v>164558.625</v>
      </c>
      <c r="N6" s="22">
        <f t="shared" si="2"/>
        <v>0.60576587826982631</v>
      </c>
      <c r="O6" s="27">
        <v>1566</v>
      </c>
      <c r="P6" s="32">
        <f t="shared" si="3"/>
        <v>63.655172413793103</v>
      </c>
      <c r="Q6" s="37" t="s">
        <v>29</v>
      </c>
      <c r="R6" t="s">
        <v>30</v>
      </c>
      <c r="T6" s="7">
        <v>44580</v>
      </c>
      <c r="U6"/>
      <c r="V6" t="s">
        <v>31</v>
      </c>
      <c r="W6">
        <v>401</v>
      </c>
      <c r="X6">
        <v>55</v>
      </c>
    </row>
    <row r="7" spans="1:49" x14ac:dyDescent="0.25">
      <c r="A7" t="s">
        <v>111</v>
      </c>
      <c r="B7" t="s">
        <v>112</v>
      </c>
      <c r="C7" s="17">
        <v>44914</v>
      </c>
      <c r="D7" s="7">
        <v>300750</v>
      </c>
      <c r="E7" t="s">
        <v>27</v>
      </c>
      <c r="F7" t="s">
        <v>38</v>
      </c>
      <c r="G7" s="7">
        <v>300750</v>
      </c>
      <c r="H7" s="7">
        <v>164700</v>
      </c>
      <c r="I7" s="12">
        <f t="shared" si="0"/>
        <v>54.763092269326684</v>
      </c>
      <c r="J7" s="7">
        <v>329362</v>
      </c>
      <c r="K7" s="7">
        <v>197553</v>
      </c>
      <c r="L7" s="7">
        <f t="shared" si="1"/>
        <v>103197</v>
      </c>
      <c r="M7" s="7">
        <v>151504.59375</v>
      </c>
      <c r="N7" s="22">
        <f t="shared" si="2"/>
        <v>0.68114766322060782</v>
      </c>
      <c r="O7" s="27">
        <v>1504</v>
      </c>
      <c r="P7" s="32">
        <f t="shared" si="3"/>
        <v>68.615026595744681</v>
      </c>
      <c r="Q7" s="37" t="s">
        <v>29</v>
      </c>
      <c r="R7" t="s">
        <v>30</v>
      </c>
      <c r="T7" s="7">
        <v>192600</v>
      </c>
      <c r="U7" t="s">
        <v>113</v>
      </c>
      <c r="V7" t="s">
        <v>31</v>
      </c>
      <c r="W7">
        <v>401</v>
      </c>
      <c r="X7">
        <v>50</v>
      </c>
    </row>
    <row r="8" spans="1:49" x14ac:dyDescent="0.25">
      <c r="A8" t="s">
        <v>107</v>
      </c>
      <c r="B8" t="s">
        <v>108</v>
      </c>
      <c r="C8" s="17">
        <v>44483</v>
      </c>
      <c r="D8" s="7">
        <v>350000</v>
      </c>
      <c r="E8" t="s">
        <v>27</v>
      </c>
      <c r="F8" t="s">
        <v>28</v>
      </c>
      <c r="G8" s="7">
        <v>350000</v>
      </c>
      <c r="H8" s="7">
        <v>212200</v>
      </c>
      <c r="I8" s="12">
        <f t="shared" si="0"/>
        <v>60.628571428571433</v>
      </c>
      <c r="J8" s="7">
        <v>424341</v>
      </c>
      <c r="K8" s="7">
        <v>81037</v>
      </c>
      <c r="L8" s="7">
        <f t="shared" si="1"/>
        <v>268963</v>
      </c>
      <c r="M8" s="7">
        <v>394602.3125</v>
      </c>
      <c r="N8" s="22">
        <f t="shared" si="2"/>
        <v>0.68160523007578677</v>
      </c>
      <c r="O8" s="27">
        <v>2014</v>
      </c>
      <c r="P8" s="32">
        <f t="shared" si="3"/>
        <v>133.54667328699105</v>
      </c>
      <c r="Q8" s="37" t="s">
        <v>29</v>
      </c>
      <c r="R8" t="s">
        <v>30</v>
      </c>
      <c r="T8" s="7">
        <v>69218</v>
      </c>
      <c r="U8"/>
      <c r="V8" t="s">
        <v>31</v>
      </c>
      <c r="W8">
        <v>401</v>
      </c>
      <c r="X8">
        <v>84</v>
      </c>
    </row>
    <row r="9" spans="1:49" x14ac:dyDescent="0.25">
      <c r="A9" t="s">
        <v>213</v>
      </c>
      <c r="B9" t="s">
        <v>214</v>
      </c>
      <c r="C9" s="17">
        <v>44468</v>
      </c>
      <c r="D9" s="7">
        <v>200000</v>
      </c>
      <c r="E9" t="s">
        <v>27</v>
      </c>
      <c r="F9" t="s">
        <v>28</v>
      </c>
      <c r="G9" s="7">
        <v>200000</v>
      </c>
      <c r="H9" s="7">
        <v>114000</v>
      </c>
      <c r="I9" s="12">
        <f t="shared" si="0"/>
        <v>56.999999999999993</v>
      </c>
      <c r="J9" s="7">
        <v>228022</v>
      </c>
      <c r="K9" s="7">
        <v>95646</v>
      </c>
      <c r="L9" s="7">
        <f t="shared" si="1"/>
        <v>104354</v>
      </c>
      <c r="M9" s="7">
        <v>152156.328125</v>
      </c>
      <c r="N9" s="22">
        <f t="shared" si="2"/>
        <v>0.68583411078552536</v>
      </c>
      <c r="O9" s="27">
        <v>1412</v>
      </c>
      <c r="P9" s="32">
        <f t="shared" si="3"/>
        <v>73.905099150141638</v>
      </c>
      <c r="Q9" s="37" t="s">
        <v>29</v>
      </c>
      <c r="R9" t="s">
        <v>58</v>
      </c>
      <c r="T9" s="7">
        <v>94117</v>
      </c>
      <c r="U9"/>
      <c r="V9" t="s">
        <v>31</v>
      </c>
      <c r="W9">
        <v>401</v>
      </c>
      <c r="X9">
        <v>61</v>
      </c>
    </row>
    <row r="10" spans="1:49" x14ac:dyDescent="0.25">
      <c r="A10" t="s">
        <v>78</v>
      </c>
      <c r="B10" t="s">
        <v>79</v>
      </c>
      <c r="C10" s="17">
        <v>44287</v>
      </c>
      <c r="D10" s="7">
        <v>304900</v>
      </c>
      <c r="E10" t="s">
        <v>27</v>
      </c>
      <c r="F10" t="s">
        <v>28</v>
      </c>
      <c r="G10" s="7">
        <v>304900</v>
      </c>
      <c r="H10" s="7">
        <v>183100</v>
      </c>
      <c r="I10" s="12">
        <f t="shared" si="0"/>
        <v>60.052476221712034</v>
      </c>
      <c r="J10" s="7">
        <v>366203</v>
      </c>
      <c r="K10" s="7">
        <v>75207</v>
      </c>
      <c r="L10" s="7">
        <f t="shared" si="1"/>
        <v>229693</v>
      </c>
      <c r="M10" s="7">
        <v>334478.15625</v>
      </c>
      <c r="N10" s="22">
        <f t="shared" si="2"/>
        <v>0.68672047997155272</v>
      </c>
      <c r="O10" s="27">
        <v>2300</v>
      </c>
      <c r="P10" s="32">
        <f t="shared" si="3"/>
        <v>99.866521739130434</v>
      </c>
      <c r="Q10" s="37" t="s">
        <v>29</v>
      </c>
      <c r="R10" t="s">
        <v>58</v>
      </c>
      <c r="T10" s="7">
        <v>68398</v>
      </c>
      <c r="U10"/>
      <c r="V10" t="s">
        <v>31</v>
      </c>
      <c r="W10">
        <v>401</v>
      </c>
      <c r="X10">
        <v>72</v>
      </c>
    </row>
    <row r="11" spans="1:49" x14ac:dyDescent="0.25">
      <c r="A11" t="s">
        <v>48</v>
      </c>
      <c r="B11" t="s">
        <v>49</v>
      </c>
      <c r="C11" s="17">
        <v>44862</v>
      </c>
      <c r="D11" s="7">
        <v>151000</v>
      </c>
      <c r="E11" t="s">
        <v>27</v>
      </c>
      <c r="F11" t="s">
        <v>28</v>
      </c>
      <c r="G11" s="7">
        <v>151000</v>
      </c>
      <c r="H11" s="7">
        <v>85900</v>
      </c>
      <c r="I11" s="12">
        <f t="shared" si="0"/>
        <v>56.88741721854305</v>
      </c>
      <c r="J11" s="7">
        <v>171769</v>
      </c>
      <c r="K11" s="7">
        <v>71115</v>
      </c>
      <c r="L11" s="7">
        <f t="shared" si="1"/>
        <v>79885</v>
      </c>
      <c r="M11" s="7">
        <v>115694.25</v>
      </c>
      <c r="N11" s="22">
        <f t="shared" si="2"/>
        <v>0.69048375351411151</v>
      </c>
      <c r="O11" s="27">
        <v>1120</v>
      </c>
      <c r="P11" s="32">
        <f t="shared" si="3"/>
        <v>71.325892857142861</v>
      </c>
      <c r="Q11" s="37" t="s">
        <v>29</v>
      </c>
      <c r="R11" t="s">
        <v>30</v>
      </c>
      <c r="T11" s="7">
        <v>68600</v>
      </c>
      <c r="U11"/>
      <c r="V11" t="s">
        <v>31</v>
      </c>
      <c r="W11">
        <v>401</v>
      </c>
      <c r="X11">
        <v>50</v>
      </c>
    </row>
    <row r="12" spans="1:49" x14ac:dyDescent="0.25">
      <c r="A12" t="s">
        <v>152</v>
      </c>
      <c r="B12" t="s">
        <v>153</v>
      </c>
      <c r="C12" s="17">
        <v>44839</v>
      </c>
      <c r="D12" s="7">
        <v>275000</v>
      </c>
      <c r="E12" t="s">
        <v>27</v>
      </c>
      <c r="F12" t="s">
        <v>28</v>
      </c>
      <c r="G12" s="7">
        <v>275000</v>
      </c>
      <c r="H12" s="7">
        <v>158400</v>
      </c>
      <c r="I12" s="12">
        <f t="shared" si="0"/>
        <v>57.599999999999994</v>
      </c>
      <c r="J12" s="7">
        <v>316800</v>
      </c>
      <c r="K12" s="7">
        <v>92238</v>
      </c>
      <c r="L12" s="7">
        <f t="shared" si="1"/>
        <v>182762</v>
      </c>
      <c r="M12" s="7">
        <v>258117.234375</v>
      </c>
      <c r="N12" s="22">
        <f t="shared" si="2"/>
        <v>0.70805810562218485</v>
      </c>
      <c r="O12" s="27">
        <v>2622</v>
      </c>
      <c r="P12" s="32">
        <f t="shared" si="3"/>
        <v>69.703279938977886</v>
      </c>
      <c r="Q12" s="37" t="s">
        <v>29</v>
      </c>
      <c r="R12" t="s">
        <v>30</v>
      </c>
      <c r="T12" s="7">
        <v>90636</v>
      </c>
      <c r="U12"/>
      <c r="V12" t="s">
        <v>42</v>
      </c>
      <c r="W12">
        <v>401</v>
      </c>
      <c r="X12">
        <v>60</v>
      </c>
    </row>
    <row r="13" spans="1:49" x14ac:dyDescent="0.25">
      <c r="A13" t="s">
        <v>150</v>
      </c>
      <c r="B13" t="s">
        <v>151</v>
      </c>
      <c r="C13" s="17">
        <v>44377</v>
      </c>
      <c r="D13" s="7">
        <v>331100</v>
      </c>
      <c r="E13" t="s">
        <v>27</v>
      </c>
      <c r="F13" t="s">
        <v>28</v>
      </c>
      <c r="G13" s="7">
        <v>331100</v>
      </c>
      <c r="H13" s="7">
        <v>182600</v>
      </c>
      <c r="I13" s="12">
        <f t="shared" si="0"/>
        <v>55.149501661129563</v>
      </c>
      <c r="J13" s="7">
        <v>365169</v>
      </c>
      <c r="K13" s="7">
        <v>177401</v>
      </c>
      <c r="L13" s="7">
        <f t="shared" si="1"/>
        <v>153699</v>
      </c>
      <c r="M13" s="7">
        <v>215825.28125</v>
      </c>
      <c r="N13" s="22">
        <f t="shared" si="2"/>
        <v>0.7121454868948538</v>
      </c>
      <c r="O13" s="27">
        <v>2175</v>
      </c>
      <c r="P13" s="32">
        <f t="shared" si="3"/>
        <v>70.666206896551728</v>
      </c>
      <c r="Q13" s="37" t="s">
        <v>29</v>
      </c>
      <c r="R13" t="s">
        <v>58</v>
      </c>
      <c r="T13" s="7">
        <v>170734</v>
      </c>
      <c r="U13"/>
      <c r="V13" t="s">
        <v>42</v>
      </c>
      <c r="W13">
        <v>401</v>
      </c>
      <c r="X13">
        <v>58</v>
      </c>
    </row>
    <row r="14" spans="1:49" x14ac:dyDescent="0.25">
      <c r="A14" t="s">
        <v>43</v>
      </c>
      <c r="B14" t="s">
        <v>44</v>
      </c>
      <c r="C14" s="17">
        <v>44911</v>
      </c>
      <c r="D14" s="7">
        <v>345000</v>
      </c>
      <c r="E14" t="s">
        <v>27</v>
      </c>
      <c r="F14" t="s">
        <v>28</v>
      </c>
      <c r="G14" s="7">
        <v>345000</v>
      </c>
      <c r="H14" s="7">
        <v>201100</v>
      </c>
      <c r="I14" s="12">
        <f t="shared" si="0"/>
        <v>58.289855072463773</v>
      </c>
      <c r="J14" s="7">
        <v>402227</v>
      </c>
      <c r="K14" s="7">
        <v>68301</v>
      </c>
      <c r="L14" s="7">
        <f t="shared" si="1"/>
        <v>276699</v>
      </c>
      <c r="M14" s="7">
        <v>383823</v>
      </c>
      <c r="N14" s="22">
        <f t="shared" si="2"/>
        <v>0.72090260354382096</v>
      </c>
      <c r="O14" s="27">
        <v>2508</v>
      </c>
      <c r="P14" s="32">
        <f t="shared" si="3"/>
        <v>110.32655502392345</v>
      </c>
      <c r="Q14" s="37" t="s">
        <v>29</v>
      </c>
      <c r="R14" t="s">
        <v>45</v>
      </c>
      <c r="T14" s="7">
        <v>65166</v>
      </c>
      <c r="U14"/>
      <c r="V14" t="s">
        <v>31</v>
      </c>
      <c r="W14">
        <v>401</v>
      </c>
      <c r="X14">
        <v>81</v>
      </c>
    </row>
    <row r="15" spans="1:49" x14ac:dyDescent="0.25">
      <c r="A15" t="s">
        <v>182</v>
      </c>
      <c r="B15" t="s">
        <v>183</v>
      </c>
      <c r="C15" s="17">
        <v>44518</v>
      </c>
      <c r="D15" s="7">
        <v>495000</v>
      </c>
      <c r="E15" t="s">
        <v>27</v>
      </c>
      <c r="F15" t="s">
        <v>28</v>
      </c>
      <c r="G15" s="7">
        <v>495000</v>
      </c>
      <c r="H15" s="7">
        <v>282800</v>
      </c>
      <c r="I15" s="12">
        <f t="shared" si="0"/>
        <v>57.131313131313135</v>
      </c>
      <c r="J15" s="7">
        <v>565640</v>
      </c>
      <c r="K15" s="7">
        <v>148411</v>
      </c>
      <c r="L15" s="7">
        <f t="shared" si="1"/>
        <v>346589</v>
      </c>
      <c r="M15" s="7">
        <v>479573.5625</v>
      </c>
      <c r="N15" s="22">
        <f t="shared" si="2"/>
        <v>0.722702473825379</v>
      </c>
      <c r="O15" s="27">
        <v>4198</v>
      </c>
      <c r="P15" s="32">
        <f t="shared" si="3"/>
        <v>82.560505002382087</v>
      </c>
      <c r="Q15" s="37" t="s">
        <v>29</v>
      </c>
      <c r="R15" t="s">
        <v>58</v>
      </c>
      <c r="T15" s="7">
        <v>113955</v>
      </c>
      <c r="U15"/>
      <c r="V15" t="s">
        <v>31</v>
      </c>
      <c r="W15">
        <v>401</v>
      </c>
      <c r="X15">
        <v>77</v>
      </c>
    </row>
    <row r="16" spans="1:49" x14ac:dyDescent="0.25">
      <c r="A16" t="s">
        <v>69</v>
      </c>
      <c r="B16" t="s">
        <v>70</v>
      </c>
      <c r="C16" s="17">
        <v>44622</v>
      </c>
      <c r="D16" s="7">
        <v>750000</v>
      </c>
      <c r="E16" t="s">
        <v>27</v>
      </c>
      <c r="F16" t="s">
        <v>28</v>
      </c>
      <c r="G16" s="7">
        <v>750000</v>
      </c>
      <c r="H16" s="7">
        <v>429200</v>
      </c>
      <c r="I16" s="12">
        <f t="shared" si="0"/>
        <v>57.226666666666674</v>
      </c>
      <c r="J16" s="7">
        <v>858464</v>
      </c>
      <c r="K16" s="7">
        <v>210361</v>
      </c>
      <c r="L16" s="7">
        <f t="shared" si="1"/>
        <v>539639</v>
      </c>
      <c r="M16" s="7">
        <v>744946</v>
      </c>
      <c r="N16" s="22">
        <f t="shared" si="2"/>
        <v>0.72440015786379142</v>
      </c>
      <c r="O16" s="27">
        <v>3985</v>
      </c>
      <c r="P16" s="32">
        <f t="shared" si="3"/>
        <v>135.41756587202008</v>
      </c>
      <c r="Q16" s="37" t="s">
        <v>29</v>
      </c>
      <c r="R16" t="s">
        <v>71</v>
      </c>
      <c r="T16" s="7">
        <v>136063</v>
      </c>
      <c r="U16"/>
      <c r="V16" t="s">
        <v>31</v>
      </c>
      <c r="W16">
        <v>401</v>
      </c>
      <c r="X16">
        <v>79</v>
      </c>
    </row>
    <row r="17" spans="1:24" x14ac:dyDescent="0.25">
      <c r="A17" t="s">
        <v>76</v>
      </c>
      <c r="B17" t="s">
        <v>77</v>
      </c>
      <c r="C17" s="17">
        <v>44575</v>
      </c>
      <c r="D17" s="7">
        <v>165000</v>
      </c>
      <c r="E17" t="s">
        <v>27</v>
      </c>
      <c r="F17" t="s">
        <v>28</v>
      </c>
      <c r="G17" s="7">
        <v>165000</v>
      </c>
      <c r="H17" s="7">
        <v>93100</v>
      </c>
      <c r="I17" s="12">
        <f t="shared" si="0"/>
        <v>56.424242424242422</v>
      </c>
      <c r="J17" s="7">
        <v>186263</v>
      </c>
      <c r="K17" s="7">
        <v>52656</v>
      </c>
      <c r="L17" s="7">
        <f t="shared" si="1"/>
        <v>112344</v>
      </c>
      <c r="M17" s="7">
        <v>153571.265625</v>
      </c>
      <c r="N17" s="22">
        <f t="shared" si="2"/>
        <v>0.73154310178265158</v>
      </c>
      <c r="O17" s="27">
        <v>1248</v>
      </c>
      <c r="P17" s="32">
        <f t="shared" si="3"/>
        <v>90.019230769230774</v>
      </c>
      <c r="Q17" s="37" t="s">
        <v>29</v>
      </c>
      <c r="R17" t="s">
        <v>30</v>
      </c>
      <c r="T17" s="7">
        <v>32120</v>
      </c>
      <c r="U17"/>
      <c r="V17" t="s">
        <v>31</v>
      </c>
      <c r="W17">
        <v>401</v>
      </c>
      <c r="X17">
        <v>55</v>
      </c>
    </row>
    <row r="18" spans="1:24" x14ac:dyDescent="0.25">
      <c r="A18" t="s">
        <v>142</v>
      </c>
      <c r="B18" t="s">
        <v>143</v>
      </c>
      <c r="C18" s="17">
        <v>45016</v>
      </c>
      <c r="D18" s="7">
        <v>305000</v>
      </c>
      <c r="E18" t="s">
        <v>27</v>
      </c>
      <c r="F18" t="s">
        <v>28</v>
      </c>
      <c r="G18" s="7">
        <v>305000</v>
      </c>
      <c r="H18" s="7">
        <v>171500</v>
      </c>
      <c r="I18" s="12">
        <f t="shared" si="0"/>
        <v>56.229508196721312</v>
      </c>
      <c r="J18" s="7">
        <v>342970</v>
      </c>
      <c r="K18" s="7">
        <v>94923</v>
      </c>
      <c r="L18" s="7">
        <f t="shared" si="1"/>
        <v>210077</v>
      </c>
      <c r="M18" s="7">
        <v>285111.5</v>
      </c>
      <c r="N18" s="22">
        <f t="shared" si="2"/>
        <v>0.73682401446451651</v>
      </c>
      <c r="O18" s="27">
        <v>2309</v>
      </c>
      <c r="P18" s="32">
        <f t="shared" si="3"/>
        <v>90.981810307492424</v>
      </c>
      <c r="Q18" s="37" t="s">
        <v>29</v>
      </c>
      <c r="R18" t="s">
        <v>30</v>
      </c>
      <c r="T18" s="7">
        <v>79279</v>
      </c>
      <c r="U18"/>
      <c r="V18" t="s">
        <v>42</v>
      </c>
      <c r="W18">
        <v>401</v>
      </c>
      <c r="X18">
        <v>54</v>
      </c>
    </row>
    <row r="19" spans="1:24" x14ac:dyDescent="0.25">
      <c r="A19" t="s">
        <v>146</v>
      </c>
      <c r="B19" t="s">
        <v>147</v>
      </c>
      <c r="C19" s="17">
        <v>44512</v>
      </c>
      <c r="D19" s="7">
        <v>200000</v>
      </c>
      <c r="E19" t="s">
        <v>27</v>
      </c>
      <c r="F19" t="s">
        <v>28</v>
      </c>
      <c r="G19" s="7">
        <v>200000</v>
      </c>
      <c r="H19" s="7">
        <v>111200</v>
      </c>
      <c r="I19" s="12">
        <f t="shared" si="0"/>
        <v>55.600000000000009</v>
      </c>
      <c r="J19" s="7">
        <v>222331</v>
      </c>
      <c r="K19" s="7">
        <v>74364</v>
      </c>
      <c r="L19" s="7">
        <f t="shared" si="1"/>
        <v>125636</v>
      </c>
      <c r="M19" s="7">
        <v>170077.015625</v>
      </c>
      <c r="N19" s="22">
        <f t="shared" si="2"/>
        <v>0.73870063828620292</v>
      </c>
      <c r="O19" s="27">
        <v>1956</v>
      </c>
      <c r="P19" s="32">
        <f t="shared" si="3"/>
        <v>64.23108384458078</v>
      </c>
      <c r="Q19" s="37" t="s">
        <v>29</v>
      </c>
      <c r="R19" t="s">
        <v>30</v>
      </c>
      <c r="T19" s="7">
        <v>68600</v>
      </c>
      <c r="U19"/>
      <c r="V19" t="s">
        <v>31</v>
      </c>
      <c r="W19">
        <v>401</v>
      </c>
      <c r="X19">
        <v>55</v>
      </c>
    </row>
    <row r="20" spans="1:24" x14ac:dyDescent="0.25">
      <c r="A20" t="s">
        <v>97</v>
      </c>
      <c r="B20" t="s">
        <v>98</v>
      </c>
      <c r="C20" s="17">
        <v>44392</v>
      </c>
      <c r="D20" s="7">
        <v>142500</v>
      </c>
      <c r="E20" t="s">
        <v>27</v>
      </c>
      <c r="F20" t="s">
        <v>28</v>
      </c>
      <c r="G20" s="7">
        <v>142500</v>
      </c>
      <c r="H20" s="7">
        <v>82000</v>
      </c>
      <c r="I20" s="12">
        <f t="shared" si="0"/>
        <v>57.543859649122808</v>
      </c>
      <c r="J20" s="7">
        <v>163926</v>
      </c>
      <c r="K20" s="7">
        <v>16519</v>
      </c>
      <c r="L20" s="7">
        <f t="shared" si="1"/>
        <v>125981</v>
      </c>
      <c r="M20" s="7">
        <v>169433.328125</v>
      </c>
      <c r="N20" s="22">
        <f t="shared" si="2"/>
        <v>0.74354320601586188</v>
      </c>
      <c r="O20" s="27">
        <v>1296</v>
      </c>
      <c r="P20" s="32">
        <f t="shared" si="3"/>
        <v>97.207561728395063</v>
      </c>
      <c r="Q20" s="37" t="s">
        <v>29</v>
      </c>
      <c r="R20" t="s">
        <v>71</v>
      </c>
      <c r="T20" s="7">
        <v>14960</v>
      </c>
      <c r="U20"/>
      <c r="V20" t="s">
        <v>31</v>
      </c>
      <c r="W20">
        <v>401</v>
      </c>
      <c r="X20">
        <v>70</v>
      </c>
    </row>
    <row r="21" spans="1:24" x14ac:dyDescent="0.25">
      <c r="A21" t="s">
        <v>144</v>
      </c>
      <c r="B21" t="s">
        <v>145</v>
      </c>
      <c r="C21" s="17">
        <v>44505</v>
      </c>
      <c r="D21" s="7">
        <v>460000</v>
      </c>
      <c r="E21" t="s">
        <v>27</v>
      </c>
      <c r="F21" t="s">
        <v>28</v>
      </c>
      <c r="G21" s="7">
        <v>460000</v>
      </c>
      <c r="H21" s="7">
        <v>259000</v>
      </c>
      <c r="I21" s="12">
        <f t="shared" si="0"/>
        <v>56.304347826086953</v>
      </c>
      <c r="J21" s="7">
        <v>518035</v>
      </c>
      <c r="K21" s="7">
        <v>112817</v>
      </c>
      <c r="L21" s="7">
        <f t="shared" si="1"/>
        <v>347183</v>
      </c>
      <c r="M21" s="7">
        <v>465767.8125</v>
      </c>
      <c r="N21" s="22">
        <f t="shared" si="2"/>
        <v>0.74539929699414342</v>
      </c>
      <c r="O21" s="27">
        <v>2694</v>
      </c>
      <c r="P21" s="32">
        <f t="shared" si="3"/>
        <v>128.87268002969563</v>
      </c>
      <c r="Q21" s="37" t="s">
        <v>29</v>
      </c>
      <c r="R21" t="s">
        <v>58</v>
      </c>
      <c r="T21" s="7">
        <v>86676</v>
      </c>
      <c r="U21"/>
      <c r="V21" t="s">
        <v>31</v>
      </c>
      <c r="W21">
        <v>401</v>
      </c>
      <c r="X21">
        <v>81</v>
      </c>
    </row>
    <row r="22" spans="1:24" x14ac:dyDescent="0.25">
      <c r="A22" t="s">
        <v>162</v>
      </c>
      <c r="B22" t="s">
        <v>163</v>
      </c>
      <c r="C22" s="17">
        <v>44369</v>
      </c>
      <c r="D22" s="7">
        <v>265000</v>
      </c>
      <c r="E22" t="s">
        <v>27</v>
      </c>
      <c r="F22" t="s">
        <v>28</v>
      </c>
      <c r="G22" s="7">
        <v>265000</v>
      </c>
      <c r="H22" s="7">
        <v>144400</v>
      </c>
      <c r="I22" s="12">
        <f t="shared" si="0"/>
        <v>54.490566037735846</v>
      </c>
      <c r="J22" s="7">
        <v>288729</v>
      </c>
      <c r="K22" s="7">
        <v>113540</v>
      </c>
      <c r="L22" s="7">
        <f t="shared" si="1"/>
        <v>151460</v>
      </c>
      <c r="M22" s="7">
        <v>201366.671875</v>
      </c>
      <c r="N22" s="22">
        <f t="shared" si="2"/>
        <v>0.75216021891656448</v>
      </c>
      <c r="O22" s="27">
        <v>2444</v>
      </c>
      <c r="P22" s="32">
        <f t="shared" si="3"/>
        <v>61.9721767594108</v>
      </c>
      <c r="Q22" s="37" t="s">
        <v>29</v>
      </c>
      <c r="R22" t="s">
        <v>30</v>
      </c>
      <c r="T22" s="7">
        <v>99610</v>
      </c>
      <c r="U22"/>
      <c r="V22" t="s">
        <v>31</v>
      </c>
      <c r="W22">
        <v>401</v>
      </c>
      <c r="X22">
        <v>49</v>
      </c>
    </row>
    <row r="23" spans="1:24" x14ac:dyDescent="0.25">
      <c r="A23" t="s">
        <v>62</v>
      </c>
      <c r="B23" t="s">
        <v>63</v>
      </c>
      <c r="C23" s="17">
        <v>44560</v>
      </c>
      <c r="D23" s="7">
        <v>185000</v>
      </c>
      <c r="E23" t="s">
        <v>27</v>
      </c>
      <c r="F23" t="s">
        <v>28</v>
      </c>
      <c r="G23" s="7">
        <v>185000</v>
      </c>
      <c r="H23" s="7">
        <v>99800</v>
      </c>
      <c r="I23" s="12">
        <f t="shared" si="0"/>
        <v>53.945945945945951</v>
      </c>
      <c r="J23" s="7">
        <v>199557</v>
      </c>
      <c r="K23" s="7">
        <v>80048</v>
      </c>
      <c r="L23" s="7">
        <f t="shared" si="1"/>
        <v>104952</v>
      </c>
      <c r="M23" s="7">
        <v>137366.671875</v>
      </c>
      <c r="N23" s="22">
        <f t="shared" si="2"/>
        <v>0.764028119539094</v>
      </c>
      <c r="O23" s="27">
        <v>1564</v>
      </c>
      <c r="P23" s="32">
        <f t="shared" si="3"/>
        <v>67.10485933503837</v>
      </c>
      <c r="Q23" s="37" t="s">
        <v>29</v>
      </c>
      <c r="R23" t="s">
        <v>30</v>
      </c>
      <c r="T23" s="7">
        <v>62742</v>
      </c>
      <c r="U23"/>
      <c r="V23" t="s">
        <v>31</v>
      </c>
      <c r="W23">
        <v>401</v>
      </c>
      <c r="X23">
        <v>50</v>
      </c>
    </row>
    <row r="24" spans="1:24" x14ac:dyDescent="0.25">
      <c r="A24" t="s">
        <v>54</v>
      </c>
      <c r="B24" t="s">
        <v>55</v>
      </c>
      <c r="C24" s="17">
        <v>44530</v>
      </c>
      <c r="D24" s="7">
        <v>355000</v>
      </c>
      <c r="E24" t="s">
        <v>27</v>
      </c>
      <c r="F24" t="s">
        <v>28</v>
      </c>
      <c r="G24" s="7">
        <v>355000</v>
      </c>
      <c r="H24" s="7">
        <v>194300</v>
      </c>
      <c r="I24" s="12">
        <f t="shared" si="0"/>
        <v>54.732394366197177</v>
      </c>
      <c r="J24" s="7">
        <v>388523</v>
      </c>
      <c r="K24" s="7">
        <v>59490</v>
      </c>
      <c r="L24" s="7">
        <f t="shared" si="1"/>
        <v>295510</v>
      </c>
      <c r="M24" s="7">
        <v>378198.84375</v>
      </c>
      <c r="N24" s="22">
        <f t="shared" si="2"/>
        <v>0.78136145808880464</v>
      </c>
      <c r="O24" s="27">
        <v>2350</v>
      </c>
      <c r="P24" s="32">
        <f t="shared" si="3"/>
        <v>125.74893617021277</v>
      </c>
      <c r="Q24" s="37" t="s">
        <v>29</v>
      </c>
      <c r="R24" t="s">
        <v>30</v>
      </c>
      <c r="T24" s="7">
        <v>53570</v>
      </c>
      <c r="U24"/>
      <c r="V24" t="s">
        <v>31</v>
      </c>
      <c r="W24">
        <v>401</v>
      </c>
      <c r="X24">
        <v>81</v>
      </c>
    </row>
    <row r="25" spans="1:24" x14ac:dyDescent="0.25">
      <c r="A25" t="s">
        <v>371</v>
      </c>
      <c r="B25" t="s">
        <v>372</v>
      </c>
      <c r="C25" s="17">
        <v>44455</v>
      </c>
      <c r="D25" s="7">
        <v>172500</v>
      </c>
      <c r="E25" t="s">
        <v>27</v>
      </c>
      <c r="F25" t="s">
        <v>28</v>
      </c>
      <c r="G25" s="7">
        <v>172500</v>
      </c>
      <c r="H25" s="7">
        <v>92900</v>
      </c>
      <c r="I25" s="12">
        <f t="shared" si="0"/>
        <v>53.855072463768117</v>
      </c>
      <c r="J25" s="7">
        <v>185730</v>
      </c>
      <c r="K25" s="7">
        <v>52239</v>
      </c>
      <c r="L25" s="7">
        <f t="shared" si="1"/>
        <v>120261</v>
      </c>
      <c r="M25" s="7">
        <v>153437.9375</v>
      </c>
      <c r="N25" s="22">
        <f t="shared" si="2"/>
        <v>0.78377617660560639</v>
      </c>
      <c r="O25" s="27">
        <v>1456</v>
      </c>
      <c r="P25" s="32">
        <f t="shared" si="3"/>
        <v>82.596840659340657</v>
      </c>
      <c r="Q25" s="37" t="s">
        <v>29</v>
      </c>
      <c r="R25" t="s">
        <v>30</v>
      </c>
      <c r="T25" s="7">
        <v>46610</v>
      </c>
      <c r="U25"/>
      <c r="V25" t="s">
        <v>31</v>
      </c>
      <c r="W25">
        <v>401</v>
      </c>
      <c r="X25">
        <v>61</v>
      </c>
    </row>
    <row r="26" spans="1:24" x14ac:dyDescent="0.25">
      <c r="A26" t="s">
        <v>130</v>
      </c>
      <c r="B26" t="s">
        <v>131</v>
      </c>
      <c r="C26" s="17">
        <v>44301</v>
      </c>
      <c r="D26" s="7">
        <v>228900</v>
      </c>
      <c r="E26" t="s">
        <v>27</v>
      </c>
      <c r="F26" t="s">
        <v>28</v>
      </c>
      <c r="G26" s="7">
        <v>228900</v>
      </c>
      <c r="H26" s="7">
        <v>122100</v>
      </c>
      <c r="I26" s="12">
        <f t="shared" si="0"/>
        <v>53.342070773263437</v>
      </c>
      <c r="J26" s="7">
        <v>244281</v>
      </c>
      <c r="K26" s="7">
        <v>47031</v>
      </c>
      <c r="L26" s="7">
        <f t="shared" si="1"/>
        <v>181869</v>
      </c>
      <c r="M26" s="7">
        <v>226724.140625</v>
      </c>
      <c r="N26" s="22">
        <f t="shared" si="2"/>
        <v>0.80215983837737836</v>
      </c>
      <c r="O26" s="27">
        <v>1910</v>
      </c>
      <c r="P26" s="32">
        <f t="shared" si="3"/>
        <v>95.219371727748694</v>
      </c>
      <c r="Q26" s="37" t="s">
        <v>29</v>
      </c>
      <c r="R26" t="s">
        <v>30</v>
      </c>
      <c r="T26" s="7">
        <v>44000</v>
      </c>
      <c r="U26"/>
      <c r="V26" t="s">
        <v>31</v>
      </c>
      <c r="W26">
        <v>401</v>
      </c>
      <c r="X26">
        <v>66</v>
      </c>
    </row>
    <row r="27" spans="1:24" x14ac:dyDescent="0.25">
      <c r="A27" t="s">
        <v>74</v>
      </c>
      <c r="B27" t="s">
        <v>75</v>
      </c>
      <c r="C27" s="17">
        <v>45156</v>
      </c>
      <c r="D27" s="7">
        <v>395000</v>
      </c>
      <c r="E27" t="s">
        <v>27</v>
      </c>
      <c r="F27" t="s">
        <v>28</v>
      </c>
      <c r="G27" s="7">
        <v>395000</v>
      </c>
      <c r="H27" s="7">
        <v>210700</v>
      </c>
      <c r="I27" s="12">
        <f t="shared" si="0"/>
        <v>53.341772151898738</v>
      </c>
      <c r="J27" s="7">
        <v>421300</v>
      </c>
      <c r="K27" s="7">
        <v>80080</v>
      </c>
      <c r="L27" s="7">
        <f t="shared" si="1"/>
        <v>314920</v>
      </c>
      <c r="M27" s="7">
        <v>392206.90625</v>
      </c>
      <c r="N27" s="22">
        <f t="shared" si="2"/>
        <v>0.80294353562265963</v>
      </c>
      <c r="O27" s="27">
        <v>1457</v>
      </c>
      <c r="P27" s="32">
        <f t="shared" si="3"/>
        <v>216.14275909402883</v>
      </c>
      <c r="Q27" s="37" t="s">
        <v>29</v>
      </c>
      <c r="R27" t="s">
        <v>30</v>
      </c>
      <c r="T27" s="7">
        <v>80080</v>
      </c>
      <c r="U27"/>
      <c r="V27" t="s">
        <v>42</v>
      </c>
      <c r="W27">
        <v>401</v>
      </c>
      <c r="X27">
        <v>93</v>
      </c>
    </row>
    <row r="28" spans="1:24" x14ac:dyDescent="0.25">
      <c r="A28" t="s">
        <v>93</v>
      </c>
      <c r="B28" t="s">
        <v>94</v>
      </c>
      <c r="C28" s="17">
        <v>44362</v>
      </c>
      <c r="D28" s="7">
        <v>183000</v>
      </c>
      <c r="E28" t="s">
        <v>27</v>
      </c>
      <c r="F28" t="s">
        <v>28</v>
      </c>
      <c r="G28" s="7">
        <v>183000</v>
      </c>
      <c r="H28" s="7">
        <v>95600</v>
      </c>
      <c r="I28" s="12">
        <f t="shared" si="0"/>
        <v>52.240437158469945</v>
      </c>
      <c r="J28" s="7">
        <v>191211</v>
      </c>
      <c r="K28" s="7">
        <v>70728</v>
      </c>
      <c r="L28" s="7">
        <f t="shared" si="1"/>
        <v>112272</v>
      </c>
      <c r="M28" s="7">
        <v>138486.203125</v>
      </c>
      <c r="N28" s="22">
        <f t="shared" si="2"/>
        <v>0.81070891876977369</v>
      </c>
      <c r="O28" s="27">
        <v>1818</v>
      </c>
      <c r="P28" s="32">
        <f t="shared" si="3"/>
        <v>61.755775577557756</v>
      </c>
      <c r="Q28" s="37" t="s">
        <v>29</v>
      </c>
      <c r="R28" t="s">
        <v>30</v>
      </c>
      <c r="T28" s="7">
        <v>64964</v>
      </c>
      <c r="U28"/>
      <c r="V28" t="s">
        <v>31</v>
      </c>
      <c r="W28">
        <v>401</v>
      </c>
      <c r="X28">
        <v>46</v>
      </c>
    </row>
    <row r="29" spans="1:24" x14ac:dyDescent="0.25">
      <c r="A29" t="s">
        <v>105</v>
      </c>
      <c r="B29" t="s">
        <v>106</v>
      </c>
      <c r="C29" s="17">
        <v>44924</v>
      </c>
      <c r="D29" s="7">
        <v>149900</v>
      </c>
      <c r="E29" t="s">
        <v>27</v>
      </c>
      <c r="F29" t="s">
        <v>28</v>
      </c>
      <c r="G29" s="7">
        <v>149900</v>
      </c>
      <c r="H29" s="7">
        <v>77700</v>
      </c>
      <c r="I29" s="12">
        <f t="shared" si="0"/>
        <v>51.834556370913944</v>
      </c>
      <c r="J29" s="7">
        <v>155423</v>
      </c>
      <c r="K29" s="7">
        <v>58962</v>
      </c>
      <c r="L29" s="7">
        <f t="shared" si="1"/>
        <v>90938</v>
      </c>
      <c r="M29" s="7">
        <v>110874.7109375</v>
      </c>
      <c r="N29" s="22">
        <f t="shared" si="2"/>
        <v>0.82018703120914283</v>
      </c>
      <c r="O29" s="27">
        <v>1350</v>
      </c>
      <c r="P29" s="32">
        <f t="shared" si="3"/>
        <v>67.361481481481476</v>
      </c>
      <c r="Q29" s="37" t="s">
        <v>29</v>
      </c>
      <c r="R29" t="s">
        <v>30</v>
      </c>
      <c r="T29" s="7">
        <v>50380</v>
      </c>
      <c r="U29"/>
      <c r="V29" t="s">
        <v>31</v>
      </c>
      <c r="W29">
        <v>401</v>
      </c>
      <c r="X29">
        <v>45</v>
      </c>
    </row>
    <row r="30" spans="1:24" x14ac:dyDescent="0.25">
      <c r="A30" t="s">
        <v>205</v>
      </c>
      <c r="B30" t="s">
        <v>206</v>
      </c>
      <c r="C30" s="17">
        <v>44358</v>
      </c>
      <c r="D30" s="7">
        <v>412000</v>
      </c>
      <c r="E30" t="s">
        <v>27</v>
      </c>
      <c r="F30" t="s">
        <v>28</v>
      </c>
      <c r="G30" s="7">
        <v>412000</v>
      </c>
      <c r="H30" s="7">
        <v>214600</v>
      </c>
      <c r="I30" s="12">
        <f t="shared" si="0"/>
        <v>52.087378640776691</v>
      </c>
      <c r="J30" s="7">
        <v>429162</v>
      </c>
      <c r="K30" s="7">
        <v>114265</v>
      </c>
      <c r="L30" s="7">
        <f t="shared" si="1"/>
        <v>297735</v>
      </c>
      <c r="M30" s="7">
        <v>361950.5625</v>
      </c>
      <c r="N30" s="22">
        <f t="shared" si="2"/>
        <v>0.82258471417626267</v>
      </c>
      <c r="O30" s="27">
        <v>2520</v>
      </c>
      <c r="P30" s="32">
        <f t="shared" si="3"/>
        <v>118.14880952380952</v>
      </c>
      <c r="Q30" s="37" t="s">
        <v>29</v>
      </c>
      <c r="R30" t="s">
        <v>30</v>
      </c>
      <c r="T30" s="7">
        <v>93553</v>
      </c>
      <c r="U30"/>
      <c r="V30" t="s">
        <v>31</v>
      </c>
      <c r="W30">
        <v>401</v>
      </c>
      <c r="X30">
        <v>73</v>
      </c>
    </row>
    <row r="31" spans="1:24" x14ac:dyDescent="0.25">
      <c r="A31" t="s">
        <v>164</v>
      </c>
      <c r="B31" t="s">
        <v>165</v>
      </c>
      <c r="C31" s="17">
        <v>44426</v>
      </c>
      <c r="D31" s="7">
        <v>333000</v>
      </c>
      <c r="E31" t="s">
        <v>27</v>
      </c>
      <c r="F31" t="s">
        <v>28</v>
      </c>
      <c r="G31" s="7">
        <v>333000</v>
      </c>
      <c r="H31" s="7">
        <v>174100</v>
      </c>
      <c r="I31" s="12">
        <f t="shared" si="0"/>
        <v>52.282282282282274</v>
      </c>
      <c r="J31" s="7">
        <v>348199</v>
      </c>
      <c r="K31" s="7">
        <v>68828</v>
      </c>
      <c r="L31" s="7">
        <f t="shared" si="1"/>
        <v>264172</v>
      </c>
      <c r="M31" s="7">
        <v>321116.09375</v>
      </c>
      <c r="N31" s="22">
        <f t="shared" si="2"/>
        <v>0.82266820362378679</v>
      </c>
      <c r="O31" s="27">
        <v>2268</v>
      </c>
      <c r="P31" s="32">
        <f t="shared" si="3"/>
        <v>116.47795414462081</v>
      </c>
      <c r="Q31" s="37" t="s">
        <v>29</v>
      </c>
      <c r="R31" t="s">
        <v>90</v>
      </c>
      <c r="T31" s="7">
        <v>58500</v>
      </c>
      <c r="U31"/>
      <c r="V31" t="s">
        <v>31</v>
      </c>
      <c r="W31">
        <v>401</v>
      </c>
      <c r="X31">
        <v>72</v>
      </c>
    </row>
    <row r="32" spans="1:24" x14ac:dyDescent="0.25">
      <c r="A32" t="s">
        <v>195</v>
      </c>
      <c r="B32" t="s">
        <v>196</v>
      </c>
      <c r="C32" s="17">
        <v>44362</v>
      </c>
      <c r="D32" s="7">
        <v>528000</v>
      </c>
      <c r="E32" t="s">
        <v>27</v>
      </c>
      <c r="F32" t="s">
        <v>28</v>
      </c>
      <c r="G32" s="7">
        <v>528000</v>
      </c>
      <c r="H32" s="7">
        <v>273700</v>
      </c>
      <c r="I32" s="12">
        <f t="shared" si="0"/>
        <v>51.837121212121204</v>
      </c>
      <c r="J32" s="7">
        <v>547384</v>
      </c>
      <c r="K32" s="7">
        <v>145026</v>
      </c>
      <c r="L32" s="7">
        <f t="shared" si="1"/>
        <v>382974</v>
      </c>
      <c r="M32" s="7">
        <v>462480.46875</v>
      </c>
      <c r="N32" s="22">
        <f t="shared" si="2"/>
        <v>0.82808686177625745</v>
      </c>
      <c r="O32" s="27">
        <v>2762</v>
      </c>
      <c r="P32" s="32">
        <f t="shared" si="3"/>
        <v>138.65821868211441</v>
      </c>
      <c r="Q32" s="37" t="s">
        <v>29</v>
      </c>
      <c r="R32" t="s">
        <v>71</v>
      </c>
      <c r="T32" s="7">
        <v>105270</v>
      </c>
      <c r="U32"/>
      <c r="V32" t="s">
        <v>31</v>
      </c>
      <c r="W32">
        <v>401</v>
      </c>
      <c r="X32">
        <v>79</v>
      </c>
    </row>
    <row r="33" spans="1:24" x14ac:dyDescent="0.25">
      <c r="A33" t="s">
        <v>180</v>
      </c>
      <c r="B33" t="s">
        <v>181</v>
      </c>
      <c r="C33" s="17">
        <v>44742</v>
      </c>
      <c r="D33" s="7">
        <v>250000</v>
      </c>
      <c r="E33" t="s">
        <v>27</v>
      </c>
      <c r="F33" t="s">
        <v>28</v>
      </c>
      <c r="G33" s="7">
        <v>250000</v>
      </c>
      <c r="H33" s="7">
        <v>129300</v>
      </c>
      <c r="I33" s="12">
        <f t="shared" si="0"/>
        <v>51.72</v>
      </c>
      <c r="J33" s="7">
        <v>258530</v>
      </c>
      <c r="K33" s="7">
        <v>78498</v>
      </c>
      <c r="L33" s="7">
        <f t="shared" si="1"/>
        <v>171502</v>
      </c>
      <c r="M33" s="7">
        <v>206933.328125</v>
      </c>
      <c r="N33" s="22">
        <f t="shared" si="2"/>
        <v>0.82877901570501311</v>
      </c>
      <c r="O33" s="27">
        <v>1276</v>
      </c>
      <c r="P33" s="32">
        <f t="shared" si="3"/>
        <v>134.40595611285266</v>
      </c>
      <c r="Q33" s="37" t="s">
        <v>29</v>
      </c>
      <c r="R33" t="s">
        <v>30</v>
      </c>
      <c r="T33" s="7">
        <v>78080</v>
      </c>
      <c r="U33"/>
      <c r="V33" t="s">
        <v>31</v>
      </c>
      <c r="W33">
        <v>401</v>
      </c>
      <c r="X33">
        <v>79</v>
      </c>
    </row>
    <row r="34" spans="1:24" x14ac:dyDescent="0.25">
      <c r="A34" t="s">
        <v>50</v>
      </c>
      <c r="B34" t="s">
        <v>51</v>
      </c>
      <c r="C34" s="17">
        <v>45044</v>
      </c>
      <c r="D34" s="7">
        <v>290000</v>
      </c>
      <c r="E34" t="s">
        <v>27</v>
      </c>
      <c r="F34" t="s">
        <v>28</v>
      </c>
      <c r="G34" s="7">
        <v>290000</v>
      </c>
      <c r="H34" s="7">
        <v>149500</v>
      </c>
      <c r="I34" s="12">
        <f t="shared" ref="I34:I65" si="4">H34/G34*100</f>
        <v>51.551724137931032</v>
      </c>
      <c r="J34" s="7">
        <v>298966</v>
      </c>
      <c r="K34" s="7">
        <v>107482</v>
      </c>
      <c r="L34" s="7">
        <f t="shared" ref="L34:L65" si="5">G34-K34</f>
        <v>182518</v>
      </c>
      <c r="M34" s="7">
        <v>220096.546875</v>
      </c>
      <c r="N34" s="22">
        <f t="shared" ref="N34:N65" si="6">L34/M34</f>
        <v>0.82926335097686887</v>
      </c>
      <c r="O34" s="27">
        <v>1358</v>
      </c>
      <c r="P34" s="32">
        <f t="shared" ref="P34:P65" si="7">L34/O34</f>
        <v>134.4020618556701</v>
      </c>
      <c r="Q34" s="37" t="s">
        <v>29</v>
      </c>
      <c r="R34" t="s">
        <v>30</v>
      </c>
      <c r="T34" s="7">
        <v>97967</v>
      </c>
      <c r="U34"/>
      <c r="V34" t="s">
        <v>31</v>
      </c>
      <c r="W34">
        <v>401</v>
      </c>
      <c r="X34">
        <v>74</v>
      </c>
    </row>
    <row r="35" spans="1:24" x14ac:dyDescent="0.25">
      <c r="A35" t="s">
        <v>82</v>
      </c>
      <c r="B35" t="s">
        <v>83</v>
      </c>
      <c r="C35" s="17">
        <v>44782</v>
      </c>
      <c r="D35" s="7">
        <v>130000</v>
      </c>
      <c r="E35" t="s">
        <v>27</v>
      </c>
      <c r="F35" t="s">
        <v>28</v>
      </c>
      <c r="G35" s="7">
        <v>130000</v>
      </c>
      <c r="H35" s="7">
        <v>65600</v>
      </c>
      <c r="I35" s="12">
        <f t="shared" si="4"/>
        <v>50.46153846153846</v>
      </c>
      <c r="J35" s="7">
        <v>131220</v>
      </c>
      <c r="K35" s="7">
        <v>74419</v>
      </c>
      <c r="L35" s="7">
        <f t="shared" si="5"/>
        <v>55581</v>
      </c>
      <c r="M35" s="7">
        <v>65288.50390625</v>
      </c>
      <c r="N35" s="22">
        <f t="shared" si="6"/>
        <v>0.85131373326934656</v>
      </c>
      <c r="O35" s="27">
        <v>900</v>
      </c>
      <c r="P35" s="32">
        <f t="shared" si="7"/>
        <v>61.756666666666668</v>
      </c>
      <c r="Q35" s="37" t="s">
        <v>29</v>
      </c>
      <c r="R35" t="s">
        <v>30</v>
      </c>
      <c r="T35" s="7">
        <v>74200</v>
      </c>
      <c r="U35"/>
      <c r="V35" t="s">
        <v>31</v>
      </c>
      <c r="W35">
        <v>401</v>
      </c>
      <c r="X35">
        <v>45</v>
      </c>
    </row>
    <row r="36" spans="1:24" x14ac:dyDescent="0.25">
      <c r="A36" t="s">
        <v>172</v>
      </c>
      <c r="B36" t="s">
        <v>173</v>
      </c>
      <c r="C36" s="17">
        <v>44438</v>
      </c>
      <c r="D36" s="7">
        <v>156500</v>
      </c>
      <c r="E36" t="s">
        <v>27</v>
      </c>
      <c r="F36" t="s">
        <v>28</v>
      </c>
      <c r="G36" s="7">
        <v>156500</v>
      </c>
      <c r="H36" s="7">
        <v>77900</v>
      </c>
      <c r="I36" s="12">
        <f t="shared" si="4"/>
        <v>49.776357827476033</v>
      </c>
      <c r="J36" s="7">
        <v>155704</v>
      </c>
      <c r="K36" s="7">
        <v>55980</v>
      </c>
      <c r="L36" s="7">
        <f t="shared" si="5"/>
        <v>100520</v>
      </c>
      <c r="M36" s="7">
        <v>114625.2890625</v>
      </c>
      <c r="N36" s="22">
        <f t="shared" si="6"/>
        <v>0.8769443533982364</v>
      </c>
      <c r="O36" s="27">
        <v>1458</v>
      </c>
      <c r="P36" s="32">
        <f t="shared" si="7"/>
        <v>68.943758573388209</v>
      </c>
      <c r="Q36" s="37" t="s">
        <v>29</v>
      </c>
      <c r="R36" t="s">
        <v>90</v>
      </c>
      <c r="T36" s="7">
        <v>44000</v>
      </c>
      <c r="U36"/>
      <c r="V36" t="s">
        <v>31</v>
      </c>
      <c r="W36">
        <v>401</v>
      </c>
      <c r="X36">
        <v>52</v>
      </c>
    </row>
    <row r="37" spans="1:24" x14ac:dyDescent="0.25">
      <c r="A37" t="s">
        <v>132</v>
      </c>
      <c r="B37" t="s">
        <v>133</v>
      </c>
      <c r="C37" s="17">
        <v>44769</v>
      </c>
      <c r="D37" s="7">
        <v>340000</v>
      </c>
      <c r="E37" t="s">
        <v>27</v>
      </c>
      <c r="F37" t="s">
        <v>28</v>
      </c>
      <c r="G37" s="7">
        <v>340000</v>
      </c>
      <c r="H37" s="7">
        <v>168200</v>
      </c>
      <c r="I37" s="12">
        <f t="shared" si="4"/>
        <v>49.470588235294116</v>
      </c>
      <c r="J37" s="7">
        <v>336390</v>
      </c>
      <c r="K37" s="7">
        <v>82758</v>
      </c>
      <c r="L37" s="7">
        <f t="shared" si="5"/>
        <v>257242</v>
      </c>
      <c r="M37" s="7">
        <v>291531.03125</v>
      </c>
      <c r="N37" s="22">
        <f t="shared" si="6"/>
        <v>0.88238291099585986</v>
      </c>
      <c r="O37" s="27">
        <v>2485</v>
      </c>
      <c r="P37" s="32">
        <f t="shared" si="7"/>
        <v>103.51790744466801</v>
      </c>
      <c r="Q37" s="37" t="s">
        <v>29</v>
      </c>
      <c r="R37" t="s">
        <v>58</v>
      </c>
      <c r="T37" s="7">
        <v>78040</v>
      </c>
      <c r="U37"/>
      <c r="V37" t="s">
        <v>31</v>
      </c>
      <c r="W37">
        <v>401</v>
      </c>
      <c r="X37">
        <v>77</v>
      </c>
    </row>
    <row r="38" spans="1:24" x14ac:dyDescent="0.25">
      <c r="A38" t="s">
        <v>109</v>
      </c>
      <c r="B38" t="s">
        <v>110</v>
      </c>
      <c r="C38" s="17">
        <v>44348</v>
      </c>
      <c r="D38" s="7">
        <v>445000</v>
      </c>
      <c r="E38" t="s">
        <v>27</v>
      </c>
      <c r="F38" t="s">
        <v>28</v>
      </c>
      <c r="G38" s="7">
        <v>445000</v>
      </c>
      <c r="H38" s="7">
        <v>219200</v>
      </c>
      <c r="I38" s="12">
        <f t="shared" si="4"/>
        <v>49.258426966292134</v>
      </c>
      <c r="J38" s="7">
        <v>438348</v>
      </c>
      <c r="K38" s="7">
        <v>104124</v>
      </c>
      <c r="L38" s="7">
        <f t="shared" si="5"/>
        <v>340876</v>
      </c>
      <c r="M38" s="7">
        <v>384165.53125</v>
      </c>
      <c r="N38" s="22">
        <f t="shared" si="6"/>
        <v>0.88731542075327718</v>
      </c>
      <c r="O38" s="27">
        <v>2310</v>
      </c>
      <c r="P38" s="32">
        <f t="shared" si="7"/>
        <v>147.56536796536795</v>
      </c>
      <c r="Q38" s="37" t="s">
        <v>29</v>
      </c>
      <c r="R38" t="s">
        <v>90</v>
      </c>
      <c r="T38" s="7">
        <v>69218</v>
      </c>
      <c r="U38"/>
      <c r="V38" t="s">
        <v>31</v>
      </c>
      <c r="W38">
        <v>401</v>
      </c>
      <c r="X38">
        <v>85</v>
      </c>
    </row>
    <row r="39" spans="1:24" x14ac:dyDescent="0.25">
      <c r="A39" t="s">
        <v>136</v>
      </c>
      <c r="B39" t="s">
        <v>137</v>
      </c>
      <c r="C39" s="17">
        <v>44523</v>
      </c>
      <c r="D39" s="7">
        <v>282500</v>
      </c>
      <c r="E39" t="s">
        <v>27</v>
      </c>
      <c r="F39" t="s">
        <v>28</v>
      </c>
      <c r="G39" s="7">
        <v>282500</v>
      </c>
      <c r="H39" s="7">
        <v>139300</v>
      </c>
      <c r="I39" s="12">
        <f t="shared" si="4"/>
        <v>49.309734513274336</v>
      </c>
      <c r="J39" s="7">
        <v>278513</v>
      </c>
      <c r="K39" s="7">
        <v>81316</v>
      </c>
      <c r="L39" s="7">
        <f t="shared" si="5"/>
        <v>201184</v>
      </c>
      <c r="M39" s="7">
        <v>226663.21875</v>
      </c>
      <c r="N39" s="22">
        <f t="shared" si="6"/>
        <v>0.88758997207172585</v>
      </c>
      <c r="O39" s="27">
        <v>1901</v>
      </c>
      <c r="P39" s="32">
        <f t="shared" si="7"/>
        <v>105.83061546554445</v>
      </c>
      <c r="Q39" s="37" t="s">
        <v>29</v>
      </c>
      <c r="R39" t="s">
        <v>90</v>
      </c>
      <c r="T39" s="7">
        <v>72720</v>
      </c>
      <c r="U39"/>
      <c r="V39" t="s">
        <v>31</v>
      </c>
      <c r="W39">
        <v>401</v>
      </c>
      <c r="X39">
        <v>68</v>
      </c>
    </row>
    <row r="40" spans="1:24" x14ac:dyDescent="0.25">
      <c r="A40" t="s">
        <v>80</v>
      </c>
      <c r="B40" t="s">
        <v>81</v>
      </c>
      <c r="C40" s="17">
        <v>44764</v>
      </c>
      <c r="D40" s="7">
        <v>182500</v>
      </c>
      <c r="E40" t="s">
        <v>27</v>
      </c>
      <c r="F40" t="s">
        <v>28</v>
      </c>
      <c r="G40" s="7">
        <v>182500</v>
      </c>
      <c r="H40" s="7">
        <v>89900</v>
      </c>
      <c r="I40" s="12">
        <f t="shared" si="4"/>
        <v>49.260273972602739</v>
      </c>
      <c r="J40" s="7">
        <v>179727</v>
      </c>
      <c r="K40" s="7">
        <v>64648</v>
      </c>
      <c r="L40" s="7">
        <f t="shared" si="5"/>
        <v>117852</v>
      </c>
      <c r="M40" s="7">
        <v>132274.71875</v>
      </c>
      <c r="N40" s="22">
        <f t="shared" si="6"/>
        <v>0.89096390537590919</v>
      </c>
      <c r="O40" s="27">
        <v>1798</v>
      </c>
      <c r="P40" s="32">
        <f t="shared" si="7"/>
        <v>65.546162402669637</v>
      </c>
      <c r="Q40" s="37" t="s">
        <v>29</v>
      </c>
      <c r="R40" t="s">
        <v>30</v>
      </c>
      <c r="T40" s="7">
        <v>63752</v>
      </c>
      <c r="U40"/>
      <c r="V40" t="s">
        <v>31</v>
      </c>
      <c r="W40">
        <v>401</v>
      </c>
      <c r="X40">
        <v>45</v>
      </c>
    </row>
    <row r="41" spans="1:24" x14ac:dyDescent="0.25">
      <c r="A41" t="s">
        <v>378</v>
      </c>
      <c r="B41" t="s">
        <v>379</v>
      </c>
      <c r="C41" s="17">
        <v>45148</v>
      </c>
      <c r="D41" s="7">
        <v>230000</v>
      </c>
      <c r="E41" t="s">
        <v>27</v>
      </c>
      <c r="F41" t="s">
        <v>28</v>
      </c>
      <c r="G41" s="7">
        <v>230000</v>
      </c>
      <c r="H41" s="7">
        <v>112000</v>
      </c>
      <c r="I41" s="12">
        <f t="shared" si="4"/>
        <v>48.695652173913047</v>
      </c>
      <c r="J41" s="7">
        <v>223922</v>
      </c>
      <c r="K41" s="7">
        <v>22682</v>
      </c>
      <c r="L41" s="7">
        <f t="shared" si="5"/>
        <v>207318</v>
      </c>
      <c r="M41" s="7">
        <v>231310.34375</v>
      </c>
      <c r="N41" s="22">
        <f t="shared" si="6"/>
        <v>0.89627639057970143</v>
      </c>
      <c r="O41" s="27">
        <v>1322</v>
      </c>
      <c r="P41" s="32">
        <f t="shared" si="7"/>
        <v>156.82148260211801</v>
      </c>
      <c r="Q41" s="37" t="s">
        <v>29</v>
      </c>
      <c r="R41" t="s">
        <v>30</v>
      </c>
      <c r="T41" s="7">
        <v>12760</v>
      </c>
      <c r="U41"/>
      <c r="V41" t="s">
        <v>31</v>
      </c>
      <c r="W41">
        <v>401</v>
      </c>
      <c r="X41">
        <v>88</v>
      </c>
    </row>
    <row r="42" spans="1:24" x14ac:dyDescent="0.25">
      <c r="A42" t="s">
        <v>40</v>
      </c>
      <c r="B42" t="s">
        <v>41</v>
      </c>
      <c r="C42" s="17">
        <v>45142</v>
      </c>
      <c r="D42" s="7">
        <v>250000</v>
      </c>
      <c r="E42" t="s">
        <v>27</v>
      </c>
      <c r="F42" t="s">
        <v>28</v>
      </c>
      <c r="G42" s="7">
        <v>250000</v>
      </c>
      <c r="H42" s="7">
        <v>121800</v>
      </c>
      <c r="I42" s="12">
        <f t="shared" si="4"/>
        <v>48.72</v>
      </c>
      <c r="J42" s="7">
        <v>243587</v>
      </c>
      <c r="K42" s="7">
        <v>88383</v>
      </c>
      <c r="L42" s="7">
        <f t="shared" si="5"/>
        <v>161617</v>
      </c>
      <c r="M42" s="7">
        <v>178395.40625</v>
      </c>
      <c r="N42" s="22">
        <f t="shared" si="6"/>
        <v>0.90594821580502438</v>
      </c>
      <c r="O42" s="27">
        <v>1604</v>
      </c>
      <c r="P42" s="32">
        <f t="shared" si="7"/>
        <v>100.75872817955113</v>
      </c>
      <c r="Q42" s="37" t="s">
        <v>29</v>
      </c>
      <c r="R42" t="s">
        <v>30</v>
      </c>
      <c r="T42" s="7">
        <v>80080</v>
      </c>
      <c r="U42"/>
      <c r="V42" t="s">
        <v>42</v>
      </c>
      <c r="W42">
        <v>401</v>
      </c>
      <c r="X42">
        <v>60</v>
      </c>
    </row>
    <row r="43" spans="1:24" x14ac:dyDescent="0.25">
      <c r="A43" t="s">
        <v>207</v>
      </c>
      <c r="B43" t="s">
        <v>208</v>
      </c>
      <c r="C43" s="17">
        <v>44782</v>
      </c>
      <c r="D43" s="7">
        <v>225000</v>
      </c>
      <c r="E43" t="s">
        <v>27</v>
      </c>
      <c r="F43" t="s">
        <v>28</v>
      </c>
      <c r="G43" s="7">
        <v>225000</v>
      </c>
      <c r="H43" s="7">
        <v>110200</v>
      </c>
      <c r="I43" s="12">
        <f t="shared" si="4"/>
        <v>48.977777777777774</v>
      </c>
      <c r="J43" s="7">
        <v>220365</v>
      </c>
      <c r="K43" s="7">
        <v>114814</v>
      </c>
      <c r="L43" s="7">
        <f t="shared" si="5"/>
        <v>110186</v>
      </c>
      <c r="M43" s="7">
        <v>121322.9921875</v>
      </c>
      <c r="N43" s="22">
        <f t="shared" si="6"/>
        <v>0.90820377912961292</v>
      </c>
      <c r="O43" s="27">
        <v>2000</v>
      </c>
      <c r="P43" s="32">
        <f t="shared" si="7"/>
        <v>55.093000000000004</v>
      </c>
      <c r="Q43" s="37" t="s">
        <v>29</v>
      </c>
      <c r="R43" t="s">
        <v>30</v>
      </c>
      <c r="T43" s="7">
        <v>105000</v>
      </c>
      <c r="U43"/>
      <c r="V43" t="s">
        <v>31</v>
      </c>
      <c r="W43">
        <v>401</v>
      </c>
      <c r="X43">
        <v>45</v>
      </c>
    </row>
    <row r="44" spans="1:24" x14ac:dyDescent="0.25">
      <c r="A44" t="s">
        <v>186</v>
      </c>
      <c r="B44" t="s">
        <v>187</v>
      </c>
      <c r="C44" s="17">
        <v>44495</v>
      </c>
      <c r="D44" s="7">
        <v>199900</v>
      </c>
      <c r="E44" t="s">
        <v>27</v>
      </c>
      <c r="F44" t="s">
        <v>28</v>
      </c>
      <c r="G44" s="7">
        <v>199900</v>
      </c>
      <c r="H44" s="7">
        <v>97400</v>
      </c>
      <c r="I44" s="12">
        <f t="shared" si="4"/>
        <v>48.724362181090548</v>
      </c>
      <c r="J44" s="7">
        <v>194845</v>
      </c>
      <c r="K44" s="7">
        <v>81398</v>
      </c>
      <c r="L44" s="7">
        <f t="shared" si="5"/>
        <v>118502</v>
      </c>
      <c r="M44" s="7">
        <v>130398.8515625</v>
      </c>
      <c r="N44" s="22">
        <f t="shared" si="6"/>
        <v>0.90876567224368643</v>
      </c>
      <c r="O44" s="27">
        <v>1152</v>
      </c>
      <c r="P44" s="32">
        <f t="shared" si="7"/>
        <v>102.86631944444444</v>
      </c>
      <c r="Q44" s="37" t="s">
        <v>29</v>
      </c>
      <c r="R44" t="s">
        <v>30</v>
      </c>
      <c r="T44" s="7">
        <v>68909</v>
      </c>
      <c r="U44"/>
      <c r="V44" t="s">
        <v>31</v>
      </c>
      <c r="W44">
        <v>401</v>
      </c>
      <c r="X44">
        <v>59</v>
      </c>
    </row>
    <row r="45" spans="1:24" x14ac:dyDescent="0.25">
      <c r="A45" t="s">
        <v>32</v>
      </c>
      <c r="B45" t="s">
        <v>33</v>
      </c>
      <c r="C45" s="17">
        <v>44897</v>
      </c>
      <c r="D45" s="7">
        <v>142400</v>
      </c>
      <c r="E45" t="s">
        <v>27</v>
      </c>
      <c r="F45" t="s">
        <v>28</v>
      </c>
      <c r="G45" s="7">
        <v>142400</v>
      </c>
      <c r="H45" s="7">
        <v>69200</v>
      </c>
      <c r="I45" s="12">
        <f t="shared" si="4"/>
        <v>48.59550561797753</v>
      </c>
      <c r="J45" s="7">
        <v>138336</v>
      </c>
      <c r="K45" s="7">
        <v>49385</v>
      </c>
      <c r="L45" s="7">
        <f t="shared" si="5"/>
        <v>93015</v>
      </c>
      <c r="M45" s="7">
        <v>102242.53125</v>
      </c>
      <c r="N45" s="22">
        <f t="shared" si="6"/>
        <v>0.90974860327511697</v>
      </c>
      <c r="O45" s="27">
        <v>1154</v>
      </c>
      <c r="P45" s="32">
        <f t="shared" si="7"/>
        <v>80.602253032928942</v>
      </c>
      <c r="Q45" s="37" t="s">
        <v>29</v>
      </c>
      <c r="R45" t="s">
        <v>30</v>
      </c>
      <c r="T45" s="7">
        <v>40480</v>
      </c>
      <c r="U45"/>
      <c r="V45" t="s">
        <v>31</v>
      </c>
      <c r="W45">
        <v>401</v>
      </c>
      <c r="X45">
        <v>50</v>
      </c>
    </row>
    <row r="46" spans="1:24" x14ac:dyDescent="0.25">
      <c r="A46" t="s">
        <v>357</v>
      </c>
      <c r="B46" t="s">
        <v>358</v>
      </c>
      <c r="C46" s="17">
        <v>44553</v>
      </c>
      <c r="D46" s="7">
        <v>185000</v>
      </c>
      <c r="E46" t="s">
        <v>27</v>
      </c>
      <c r="F46" t="s">
        <v>28</v>
      </c>
      <c r="G46" s="7">
        <v>185000</v>
      </c>
      <c r="H46" s="7">
        <v>89100</v>
      </c>
      <c r="I46" s="12">
        <f t="shared" si="4"/>
        <v>48.162162162162161</v>
      </c>
      <c r="J46" s="7">
        <v>178271</v>
      </c>
      <c r="K46" s="7">
        <v>77560</v>
      </c>
      <c r="L46" s="7">
        <f t="shared" si="5"/>
        <v>107440</v>
      </c>
      <c r="M46" s="7">
        <v>115759.7734375</v>
      </c>
      <c r="N46" s="22">
        <f t="shared" si="6"/>
        <v>0.92812897615083934</v>
      </c>
      <c r="O46" s="27">
        <v>1040</v>
      </c>
      <c r="P46" s="32">
        <f t="shared" si="7"/>
        <v>103.30769230769231</v>
      </c>
      <c r="Q46" s="37" t="s">
        <v>29</v>
      </c>
      <c r="R46" t="s">
        <v>71</v>
      </c>
      <c r="T46" s="7">
        <v>73825</v>
      </c>
      <c r="U46"/>
      <c r="V46" t="s">
        <v>31</v>
      </c>
      <c r="W46">
        <v>401</v>
      </c>
      <c r="X46">
        <v>49</v>
      </c>
    </row>
    <row r="47" spans="1:24" x14ac:dyDescent="0.25">
      <c r="A47" t="s">
        <v>375</v>
      </c>
      <c r="B47" t="s">
        <v>376</v>
      </c>
      <c r="C47" s="17">
        <v>45170</v>
      </c>
      <c r="D47" s="7">
        <v>242500</v>
      </c>
      <c r="E47" t="s">
        <v>27</v>
      </c>
      <c r="F47" t="s">
        <v>38</v>
      </c>
      <c r="G47" s="7">
        <v>242500</v>
      </c>
      <c r="H47" s="7">
        <v>115500</v>
      </c>
      <c r="I47" s="12">
        <f t="shared" si="4"/>
        <v>47.628865979381438</v>
      </c>
      <c r="J47" s="7">
        <v>232478</v>
      </c>
      <c r="K47" s="7">
        <v>107623</v>
      </c>
      <c r="L47" s="7">
        <f t="shared" si="5"/>
        <v>134877</v>
      </c>
      <c r="M47" s="7">
        <v>141787.359375</v>
      </c>
      <c r="N47" s="22">
        <f t="shared" si="6"/>
        <v>0.95126251447617804</v>
      </c>
      <c r="O47" s="27">
        <v>1284</v>
      </c>
      <c r="P47" s="32">
        <f t="shared" si="7"/>
        <v>105.04439252336448</v>
      </c>
      <c r="Q47" s="37" t="s">
        <v>29</v>
      </c>
      <c r="R47" t="s">
        <v>30</v>
      </c>
      <c r="T47" s="7">
        <v>99660</v>
      </c>
      <c r="U47" t="s">
        <v>377</v>
      </c>
      <c r="V47" t="s">
        <v>42</v>
      </c>
      <c r="W47">
        <v>401</v>
      </c>
      <c r="X47">
        <v>47</v>
      </c>
    </row>
    <row r="48" spans="1:24" x14ac:dyDescent="0.25">
      <c r="A48" t="s">
        <v>56</v>
      </c>
      <c r="B48" t="s">
        <v>57</v>
      </c>
      <c r="C48" s="17">
        <v>45184</v>
      </c>
      <c r="D48" s="7">
        <v>200000</v>
      </c>
      <c r="E48" t="s">
        <v>27</v>
      </c>
      <c r="F48" t="s">
        <v>28</v>
      </c>
      <c r="G48" s="7">
        <v>200000</v>
      </c>
      <c r="H48" s="7">
        <v>94300</v>
      </c>
      <c r="I48" s="12">
        <f t="shared" si="4"/>
        <v>47.15</v>
      </c>
      <c r="J48" s="7">
        <v>188627</v>
      </c>
      <c r="K48" s="7">
        <v>84083</v>
      </c>
      <c r="L48" s="7">
        <f t="shared" si="5"/>
        <v>115917</v>
      </c>
      <c r="M48" s="7">
        <v>120165.515625</v>
      </c>
      <c r="N48" s="22">
        <f t="shared" si="6"/>
        <v>0.96464446889856215</v>
      </c>
      <c r="O48" s="27">
        <v>1700</v>
      </c>
      <c r="P48" s="32">
        <f t="shared" si="7"/>
        <v>68.186470588235295</v>
      </c>
      <c r="Q48" s="37" t="s">
        <v>29</v>
      </c>
      <c r="R48" t="s">
        <v>58</v>
      </c>
      <c r="T48" s="7">
        <v>72205</v>
      </c>
      <c r="U48"/>
      <c r="V48" t="s">
        <v>31</v>
      </c>
      <c r="W48">
        <v>401</v>
      </c>
      <c r="X48">
        <v>45</v>
      </c>
    </row>
    <row r="49" spans="1:24" x14ac:dyDescent="0.25">
      <c r="A49" t="s">
        <v>101</v>
      </c>
      <c r="B49" t="s">
        <v>102</v>
      </c>
      <c r="C49" s="17">
        <v>45007</v>
      </c>
      <c r="D49" s="7">
        <v>525000</v>
      </c>
      <c r="E49" t="s">
        <v>27</v>
      </c>
      <c r="F49" t="s">
        <v>28</v>
      </c>
      <c r="G49" s="7">
        <v>525000</v>
      </c>
      <c r="H49" s="7">
        <v>241500</v>
      </c>
      <c r="I49" s="12">
        <f t="shared" si="4"/>
        <v>46</v>
      </c>
      <c r="J49" s="7">
        <v>483064</v>
      </c>
      <c r="K49" s="7">
        <v>125801</v>
      </c>
      <c r="L49" s="7">
        <f t="shared" si="5"/>
        <v>399199</v>
      </c>
      <c r="M49" s="7">
        <v>410647.125</v>
      </c>
      <c r="N49" s="22">
        <f t="shared" si="6"/>
        <v>0.97212174564719045</v>
      </c>
      <c r="O49" s="27">
        <v>2936</v>
      </c>
      <c r="P49" s="32">
        <f t="shared" si="7"/>
        <v>135.96696185286103</v>
      </c>
      <c r="Q49" s="37" t="s">
        <v>29</v>
      </c>
      <c r="R49" t="s">
        <v>30</v>
      </c>
      <c r="T49" s="7">
        <v>119625</v>
      </c>
      <c r="U49"/>
      <c r="V49" t="s">
        <v>31</v>
      </c>
      <c r="W49">
        <v>401</v>
      </c>
      <c r="X49">
        <v>93</v>
      </c>
    </row>
    <row r="50" spans="1:24" x14ac:dyDescent="0.25">
      <c r="A50" t="s">
        <v>158</v>
      </c>
      <c r="B50" t="s">
        <v>159</v>
      </c>
      <c r="C50" s="17">
        <v>44742</v>
      </c>
      <c r="D50" s="7">
        <v>370400</v>
      </c>
      <c r="E50" t="s">
        <v>27</v>
      </c>
      <c r="F50" t="s">
        <v>28</v>
      </c>
      <c r="G50" s="7">
        <v>370400</v>
      </c>
      <c r="H50" s="7">
        <v>168700</v>
      </c>
      <c r="I50" s="12">
        <f t="shared" si="4"/>
        <v>45.545356371490278</v>
      </c>
      <c r="J50" s="7">
        <v>337473</v>
      </c>
      <c r="K50" s="7">
        <v>80208</v>
      </c>
      <c r="L50" s="7">
        <f t="shared" si="5"/>
        <v>290192</v>
      </c>
      <c r="M50" s="7">
        <v>295706.90625</v>
      </c>
      <c r="N50" s="22">
        <f t="shared" si="6"/>
        <v>0.98135009317186006</v>
      </c>
      <c r="O50" s="27">
        <v>1952</v>
      </c>
      <c r="P50" s="32">
        <f t="shared" si="7"/>
        <v>148.6639344262295</v>
      </c>
      <c r="Q50" s="37" t="s">
        <v>29</v>
      </c>
      <c r="R50" t="s">
        <v>30</v>
      </c>
      <c r="T50" s="7">
        <v>71484</v>
      </c>
      <c r="U50"/>
      <c r="V50" t="s">
        <v>31</v>
      </c>
      <c r="W50">
        <v>401</v>
      </c>
      <c r="X50">
        <v>76</v>
      </c>
    </row>
    <row r="51" spans="1:24" x14ac:dyDescent="0.25">
      <c r="A51" t="s">
        <v>120</v>
      </c>
      <c r="B51" t="s">
        <v>121</v>
      </c>
      <c r="C51" s="17">
        <v>45016</v>
      </c>
      <c r="D51" s="7">
        <v>299900</v>
      </c>
      <c r="E51" t="s">
        <v>27</v>
      </c>
      <c r="F51" t="s">
        <v>28</v>
      </c>
      <c r="G51" s="7">
        <v>299900</v>
      </c>
      <c r="H51" s="7">
        <v>136900</v>
      </c>
      <c r="I51" s="12">
        <f t="shared" si="4"/>
        <v>45.648549516505504</v>
      </c>
      <c r="J51" s="7">
        <v>273809</v>
      </c>
      <c r="K51" s="7">
        <v>77313</v>
      </c>
      <c r="L51" s="7">
        <f t="shared" si="5"/>
        <v>222587</v>
      </c>
      <c r="M51" s="7">
        <v>225857.46875</v>
      </c>
      <c r="N51" s="22">
        <f t="shared" si="6"/>
        <v>0.98551976709869149</v>
      </c>
      <c r="O51" s="27">
        <v>1972</v>
      </c>
      <c r="P51" s="32">
        <f t="shared" si="7"/>
        <v>112.8737322515213</v>
      </c>
      <c r="Q51" s="37" t="s">
        <v>29</v>
      </c>
      <c r="R51" t="s">
        <v>30</v>
      </c>
      <c r="T51" s="7">
        <v>68600</v>
      </c>
      <c r="U51"/>
      <c r="V51" t="s">
        <v>31</v>
      </c>
      <c r="W51">
        <v>401</v>
      </c>
      <c r="X51">
        <v>65</v>
      </c>
    </row>
    <row r="52" spans="1:24" x14ac:dyDescent="0.25">
      <c r="A52" t="s">
        <v>122</v>
      </c>
      <c r="B52" t="s">
        <v>123</v>
      </c>
      <c r="C52" s="17">
        <v>44904</v>
      </c>
      <c r="D52" s="7">
        <v>339300</v>
      </c>
      <c r="E52" t="s">
        <v>27</v>
      </c>
      <c r="F52" t="s">
        <v>28</v>
      </c>
      <c r="G52" s="7">
        <v>339300</v>
      </c>
      <c r="H52" s="7">
        <v>155600</v>
      </c>
      <c r="I52" s="12">
        <f t="shared" si="4"/>
        <v>45.859121721190689</v>
      </c>
      <c r="J52" s="7">
        <v>311250</v>
      </c>
      <c r="K52" s="7">
        <v>101978</v>
      </c>
      <c r="L52" s="7">
        <f t="shared" si="5"/>
        <v>237322</v>
      </c>
      <c r="M52" s="7">
        <v>240542.53125</v>
      </c>
      <c r="N52" s="22">
        <f t="shared" si="6"/>
        <v>0.98661138538260063</v>
      </c>
      <c r="O52" s="27">
        <v>1884</v>
      </c>
      <c r="P52" s="32">
        <f t="shared" si="7"/>
        <v>125.96709129511677</v>
      </c>
      <c r="Q52" s="37" t="s">
        <v>29</v>
      </c>
      <c r="R52" t="s">
        <v>30</v>
      </c>
      <c r="T52" s="7">
        <v>96581</v>
      </c>
      <c r="U52"/>
      <c r="V52" t="s">
        <v>31</v>
      </c>
      <c r="W52">
        <v>401</v>
      </c>
      <c r="X52">
        <v>67</v>
      </c>
    </row>
    <row r="53" spans="1:24" x14ac:dyDescent="0.25">
      <c r="A53" t="s">
        <v>369</v>
      </c>
      <c r="B53" t="s">
        <v>370</v>
      </c>
      <c r="C53" s="17">
        <v>44426</v>
      </c>
      <c r="D53" s="7">
        <v>210000</v>
      </c>
      <c r="E53" t="s">
        <v>27</v>
      </c>
      <c r="F53" t="s">
        <v>28</v>
      </c>
      <c r="G53" s="7">
        <v>210000</v>
      </c>
      <c r="H53" s="7">
        <v>95300</v>
      </c>
      <c r="I53" s="12">
        <f t="shared" si="4"/>
        <v>45.38095238095238</v>
      </c>
      <c r="J53" s="7">
        <v>190568</v>
      </c>
      <c r="K53" s="7">
        <v>56631</v>
      </c>
      <c r="L53" s="7">
        <f t="shared" si="5"/>
        <v>153369</v>
      </c>
      <c r="M53" s="7">
        <v>153950.578125</v>
      </c>
      <c r="N53" s="22">
        <f t="shared" si="6"/>
        <v>0.99622230632659403</v>
      </c>
      <c r="O53" s="27">
        <v>2002</v>
      </c>
      <c r="P53" s="32">
        <f t="shared" si="7"/>
        <v>76.607892107892113</v>
      </c>
      <c r="Q53" s="37" t="s">
        <v>29</v>
      </c>
      <c r="R53" t="s">
        <v>30</v>
      </c>
      <c r="T53" s="7">
        <v>49800</v>
      </c>
      <c r="U53"/>
      <c r="V53" t="s">
        <v>31</v>
      </c>
      <c r="W53">
        <v>401</v>
      </c>
      <c r="X53">
        <v>51</v>
      </c>
    </row>
    <row r="54" spans="1:24" x14ac:dyDescent="0.25">
      <c r="A54" t="s">
        <v>52</v>
      </c>
      <c r="B54" t="s">
        <v>53</v>
      </c>
      <c r="C54" s="17">
        <v>44344</v>
      </c>
      <c r="D54" s="7">
        <v>330000</v>
      </c>
      <c r="E54" t="s">
        <v>27</v>
      </c>
      <c r="F54" t="s">
        <v>28</v>
      </c>
      <c r="G54" s="7">
        <v>330000</v>
      </c>
      <c r="H54" s="7">
        <v>147600</v>
      </c>
      <c r="I54" s="12">
        <f t="shared" si="4"/>
        <v>44.727272727272727</v>
      </c>
      <c r="J54" s="7">
        <v>295291</v>
      </c>
      <c r="K54" s="7">
        <v>60685</v>
      </c>
      <c r="L54" s="7">
        <f t="shared" si="5"/>
        <v>269315</v>
      </c>
      <c r="M54" s="7">
        <v>269662.0625</v>
      </c>
      <c r="N54" s="22">
        <f t="shared" si="6"/>
        <v>0.99871297246345137</v>
      </c>
      <c r="O54" s="27">
        <v>1796</v>
      </c>
      <c r="P54" s="32">
        <f t="shared" si="7"/>
        <v>149.95267260579064</v>
      </c>
      <c r="Q54" s="37" t="s">
        <v>29</v>
      </c>
      <c r="R54" t="s">
        <v>30</v>
      </c>
      <c r="T54" s="7">
        <v>48060</v>
      </c>
      <c r="U54"/>
      <c r="V54" t="s">
        <v>31</v>
      </c>
      <c r="W54">
        <v>401</v>
      </c>
      <c r="X54">
        <v>76</v>
      </c>
    </row>
    <row r="55" spans="1:24" x14ac:dyDescent="0.25">
      <c r="A55" t="s">
        <v>134</v>
      </c>
      <c r="B55" t="s">
        <v>135</v>
      </c>
      <c r="C55" s="17">
        <v>44755</v>
      </c>
      <c r="D55" s="7">
        <v>325000</v>
      </c>
      <c r="E55" t="s">
        <v>27</v>
      </c>
      <c r="F55" t="s">
        <v>28</v>
      </c>
      <c r="G55" s="7">
        <v>325000</v>
      </c>
      <c r="H55" s="7">
        <v>146800</v>
      </c>
      <c r="I55" s="12">
        <f t="shared" si="4"/>
        <v>45.169230769230765</v>
      </c>
      <c r="J55" s="7">
        <v>293641</v>
      </c>
      <c r="K55" s="7">
        <v>83641</v>
      </c>
      <c r="L55" s="7">
        <f t="shared" si="5"/>
        <v>241359</v>
      </c>
      <c r="M55" s="7">
        <v>241379.3125</v>
      </c>
      <c r="N55" s="22">
        <f t="shared" si="6"/>
        <v>0.9999158482150371</v>
      </c>
      <c r="O55" s="27">
        <v>1676</v>
      </c>
      <c r="P55" s="32">
        <f t="shared" si="7"/>
        <v>144.00894988066827</v>
      </c>
      <c r="Q55" s="37" t="s">
        <v>29</v>
      </c>
      <c r="R55" t="s">
        <v>58</v>
      </c>
      <c r="T55" s="7">
        <v>64964</v>
      </c>
      <c r="U55"/>
      <c r="V55" t="s">
        <v>31</v>
      </c>
      <c r="W55">
        <v>401</v>
      </c>
      <c r="X55">
        <v>77</v>
      </c>
    </row>
    <row r="56" spans="1:24" x14ac:dyDescent="0.25">
      <c r="A56" t="s">
        <v>174</v>
      </c>
      <c r="B56" t="s">
        <v>175</v>
      </c>
      <c r="C56" s="17">
        <v>44736</v>
      </c>
      <c r="D56" s="7">
        <v>335000</v>
      </c>
      <c r="E56" t="s">
        <v>27</v>
      </c>
      <c r="F56" t="s">
        <v>28</v>
      </c>
      <c r="G56" s="7">
        <v>335000</v>
      </c>
      <c r="H56" s="7">
        <v>150600</v>
      </c>
      <c r="I56" s="12">
        <f t="shared" si="4"/>
        <v>44.955223880597018</v>
      </c>
      <c r="J56" s="7">
        <v>301190</v>
      </c>
      <c r="K56" s="7">
        <v>82810</v>
      </c>
      <c r="L56" s="7">
        <f t="shared" si="5"/>
        <v>252190</v>
      </c>
      <c r="M56" s="7">
        <v>251011.5</v>
      </c>
      <c r="N56" s="22">
        <f t="shared" si="6"/>
        <v>1.0046950040137603</v>
      </c>
      <c r="O56" s="27">
        <v>1968</v>
      </c>
      <c r="P56" s="32">
        <f t="shared" si="7"/>
        <v>128.14532520325204</v>
      </c>
      <c r="Q56" s="37" t="s">
        <v>29</v>
      </c>
      <c r="R56" t="s">
        <v>58</v>
      </c>
      <c r="T56" s="7">
        <v>78400</v>
      </c>
      <c r="U56"/>
      <c r="V56" t="s">
        <v>31</v>
      </c>
      <c r="W56">
        <v>401</v>
      </c>
      <c r="X56">
        <v>80</v>
      </c>
    </row>
    <row r="57" spans="1:24" x14ac:dyDescent="0.25">
      <c r="A57" t="s">
        <v>193</v>
      </c>
      <c r="B57" t="s">
        <v>194</v>
      </c>
      <c r="C57" s="17">
        <v>44532</v>
      </c>
      <c r="D57" s="7">
        <v>316000</v>
      </c>
      <c r="E57" t="s">
        <v>27</v>
      </c>
      <c r="F57" t="s">
        <v>28</v>
      </c>
      <c r="G57" s="7">
        <v>316000</v>
      </c>
      <c r="H57" s="7">
        <v>144500</v>
      </c>
      <c r="I57" s="12">
        <f t="shared" si="4"/>
        <v>45.72784810126582</v>
      </c>
      <c r="J57" s="7">
        <v>289007</v>
      </c>
      <c r="K57" s="7">
        <v>118605</v>
      </c>
      <c r="L57" s="7">
        <f t="shared" si="5"/>
        <v>197395</v>
      </c>
      <c r="M57" s="7">
        <v>195864.375</v>
      </c>
      <c r="N57" s="22">
        <f t="shared" si="6"/>
        <v>1.0078147187307545</v>
      </c>
      <c r="O57" s="27">
        <v>1364</v>
      </c>
      <c r="P57" s="32">
        <f t="shared" si="7"/>
        <v>144.71774193548387</v>
      </c>
      <c r="Q57" s="37" t="s">
        <v>29</v>
      </c>
      <c r="R57" t="s">
        <v>30</v>
      </c>
      <c r="T57" s="7">
        <v>105315</v>
      </c>
      <c r="U57"/>
      <c r="V57" t="s">
        <v>31</v>
      </c>
      <c r="W57">
        <v>401</v>
      </c>
      <c r="X57">
        <v>76</v>
      </c>
    </row>
    <row r="58" spans="1:24" x14ac:dyDescent="0.25">
      <c r="A58" t="s">
        <v>34</v>
      </c>
      <c r="B58" t="s">
        <v>35</v>
      </c>
      <c r="C58" s="17">
        <v>44659</v>
      </c>
      <c r="D58" s="7">
        <v>451000</v>
      </c>
      <c r="E58" t="s">
        <v>27</v>
      </c>
      <c r="F58" t="s">
        <v>28</v>
      </c>
      <c r="G58" s="7">
        <v>451000</v>
      </c>
      <c r="H58" s="7">
        <v>203200</v>
      </c>
      <c r="I58" s="12">
        <f t="shared" si="4"/>
        <v>45.055432372505543</v>
      </c>
      <c r="J58" s="7">
        <v>406335</v>
      </c>
      <c r="K58" s="7">
        <v>150498</v>
      </c>
      <c r="L58" s="7">
        <f t="shared" si="5"/>
        <v>300502</v>
      </c>
      <c r="M58" s="7">
        <v>294065.53125</v>
      </c>
      <c r="N58" s="22">
        <f t="shared" si="6"/>
        <v>1.0218878721441447</v>
      </c>
      <c r="O58" s="27">
        <v>1686</v>
      </c>
      <c r="P58" s="32">
        <f t="shared" si="7"/>
        <v>178.23368920521946</v>
      </c>
      <c r="Q58" s="37" t="s">
        <v>29</v>
      </c>
      <c r="R58" t="s">
        <v>30</v>
      </c>
      <c r="T58" s="7">
        <v>105720</v>
      </c>
      <c r="U58"/>
      <c r="V58" t="s">
        <v>31</v>
      </c>
      <c r="W58">
        <v>401</v>
      </c>
      <c r="X58">
        <v>80</v>
      </c>
    </row>
    <row r="59" spans="1:24" x14ac:dyDescent="0.25">
      <c r="A59" t="s">
        <v>128</v>
      </c>
      <c r="B59" t="s">
        <v>129</v>
      </c>
      <c r="C59" s="17">
        <v>45002</v>
      </c>
      <c r="D59" s="7">
        <v>183700</v>
      </c>
      <c r="E59" t="s">
        <v>27</v>
      </c>
      <c r="F59" t="s">
        <v>28</v>
      </c>
      <c r="G59" s="7">
        <v>183700</v>
      </c>
      <c r="H59" s="7">
        <v>81800</v>
      </c>
      <c r="I59" s="12">
        <f t="shared" si="4"/>
        <v>44.529123571039733</v>
      </c>
      <c r="J59" s="7">
        <v>163531</v>
      </c>
      <c r="K59" s="7">
        <v>50376</v>
      </c>
      <c r="L59" s="7">
        <f t="shared" si="5"/>
        <v>133324</v>
      </c>
      <c r="M59" s="7">
        <v>130063.21875</v>
      </c>
      <c r="N59" s="22">
        <f t="shared" si="6"/>
        <v>1.0250707408392505</v>
      </c>
      <c r="O59" s="27">
        <v>1008</v>
      </c>
      <c r="P59" s="32">
        <f t="shared" si="7"/>
        <v>132.26587301587301</v>
      </c>
      <c r="Q59" s="37" t="s">
        <v>29</v>
      </c>
      <c r="R59" t="s">
        <v>30</v>
      </c>
      <c r="T59" s="7">
        <v>44000</v>
      </c>
      <c r="U59"/>
      <c r="V59" t="s">
        <v>31</v>
      </c>
      <c r="W59">
        <v>401</v>
      </c>
      <c r="X59">
        <v>57</v>
      </c>
    </row>
    <row r="60" spans="1:24" x14ac:dyDescent="0.25">
      <c r="A60" t="s">
        <v>184</v>
      </c>
      <c r="B60" t="s">
        <v>185</v>
      </c>
      <c r="C60" s="17">
        <v>44804</v>
      </c>
      <c r="D60" s="7">
        <v>349900</v>
      </c>
      <c r="E60" t="s">
        <v>27</v>
      </c>
      <c r="F60" t="s">
        <v>28</v>
      </c>
      <c r="G60" s="7">
        <v>349900</v>
      </c>
      <c r="H60" s="7">
        <v>153600</v>
      </c>
      <c r="I60" s="12">
        <f t="shared" si="4"/>
        <v>43.898256644755648</v>
      </c>
      <c r="J60" s="7">
        <v>307211</v>
      </c>
      <c r="K60" s="7">
        <v>76865</v>
      </c>
      <c r="L60" s="7">
        <f t="shared" si="5"/>
        <v>273035</v>
      </c>
      <c r="M60" s="7">
        <v>264765.53125</v>
      </c>
      <c r="N60" s="22">
        <f t="shared" si="6"/>
        <v>1.031233177184955</v>
      </c>
      <c r="O60" s="27">
        <v>2355</v>
      </c>
      <c r="P60" s="32">
        <f t="shared" si="7"/>
        <v>115.93842887473461</v>
      </c>
      <c r="Q60" s="37" t="s">
        <v>29</v>
      </c>
      <c r="R60" t="s">
        <v>58</v>
      </c>
      <c r="T60" s="7">
        <v>69424</v>
      </c>
      <c r="U60"/>
      <c r="V60" t="s">
        <v>31</v>
      </c>
      <c r="W60">
        <v>401</v>
      </c>
      <c r="X60">
        <v>69</v>
      </c>
    </row>
    <row r="61" spans="1:24" x14ac:dyDescent="0.25">
      <c r="A61" t="s">
        <v>116</v>
      </c>
      <c r="B61" t="s">
        <v>117</v>
      </c>
      <c r="C61" s="17">
        <v>45000</v>
      </c>
      <c r="D61" s="7">
        <v>365000</v>
      </c>
      <c r="E61" t="s">
        <v>27</v>
      </c>
      <c r="F61" t="s">
        <v>28</v>
      </c>
      <c r="G61" s="7">
        <v>365000</v>
      </c>
      <c r="H61" s="7">
        <v>165300</v>
      </c>
      <c r="I61" s="12">
        <f t="shared" si="4"/>
        <v>45.287671232876711</v>
      </c>
      <c r="J61" s="7">
        <v>330656</v>
      </c>
      <c r="K61" s="7">
        <v>151068</v>
      </c>
      <c r="L61" s="7">
        <f t="shared" si="5"/>
        <v>213932</v>
      </c>
      <c r="M61" s="7">
        <v>206422.984375</v>
      </c>
      <c r="N61" s="22">
        <f t="shared" si="6"/>
        <v>1.0363768387892245</v>
      </c>
      <c r="O61" s="27">
        <v>1680</v>
      </c>
      <c r="P61" s="32">
        <f t="shared" si="7"/>
        <v>127.3404761904762</v>
      </c>
      <c r="Q61" s="37" t="s">
        <v>29</v>
      </c>
      <c r="R61" t="s">
        <v>45</v>
      </c>
      <c r="T61" s="7">
        <v>145780</v>
      </c>
      <c r="U61"/>
      <c r="V61" t="s">
        <v>31</v>
      </c>
      <c r="W61">
        <v>401</v>
      </c>
      <c r="X61">
        <v>77</v>
      </c>
    </row>
    <row r="62" spans="1:24" x14ac:dyDescent="0.25">
      <c r="A62" t="s">
        <v>148</v>
      </c>
      <c r="B62" t="s">
        <v>149</v>
      </c>
      <c r="C62" s="17">
        <v>44456</v>
      </c>
      <c r="D62" s="7">
        <v>305000</v>
      </c>
      <c r="E62" t="s">
        <v>27</v>
      </c>
      <c r="F62" t="s">
        <v>28</v>
      </c>
      <c r="G62" s="7">
        <v>305000</v>
      </c>
      <c r="H62" s="7">
        <v>135100</v>
      </c>
      <c r="I62" s="12">
        <f t="shared" si="4"/>
        <v>44.295081967213115</v>
      </c>
      <c r="J62" s="7">
        <v>270299</v>
      </c>
      <c r="K62" s="7">
        <v>91230</v>
      </c>
      <c r="L62" s="7">
        <f t="shared" si="5"/>
        <v>213770</v>
      </c>
      <c r="M62" s="7">
        <v>205826.4375</v>
      </c>
      <c r="N62" s="22">
        <f t="shared" si="6"/>
        <v>1.0385934994380885</v>
      </c>
      <c r="O62" s="27">
        <v>1943</v>
      </c>
      <c r="P62" s="32">
        <f t="shared" si="7"/>
        <v>110.02058672156458</v>
      </c>
      <c r="Q62" s="37" t="s">
        <v>29</v>
      </c>
      <c r="R62" t="s">
        <v>58</v>
      </c>
      <c r="T62" s="7">
        <v>77040</v>
      </c>
      <c r="U62"/>
      <c r="V62" t="s">
        <v>31</v>
      </c>
      <c r="W62">
        <v>401</v>
      </c>
      <c r="X62">
        <v>60</v>
      </c>
    </row>
    <row r="63" spans="1:24" x14ac:dyDescent="0.25">
      <c r="A63" t="s">
        <v>201</v>
      </c>
      <c r="B63" t="s">
        <v>202</v>
      </c>
      <c r="C63" s="17">
        <v>44434</v>
      </c>
      <c r="D63" s="7">
        <v>329000</v>
      </c>
      <c r="E63" t="s">
        <v>27</v>
      </c>
      <c r="F63" t="s">
        <v>28</v>
      </c>
      <c r="G63" s="7">
        <v>329000</v>
      </c>
      <c r="H63" s="7">
        <v>147400</v>
      </c>
      <c r="I63" s="12">
        <f t="shared" si="4"/>
        <v>44.80243161094225</v>
      </c>
      <c r="J63" s="7">
        <v>294796</v>
      </c>
      <c r="K63" s="7">
        <v>120155</v>
      </c>
      <c r="L63" s="7">
        <f t="shared" si="5"/>
        <v>208845</v>
      </c>
      <c r="M63" s="7">
        <v>200736.78125</v>
      </c>
      <c r="N63" s="22">
        <f t="shared" si="6"/>
        <v>1.040392292331827</v>
      </c>
      <c r="O63" s="27">
        <v>2464</v>
      </c>
      <c r="P63" s="32">
        <f t="shared" si="7"/>
        <v>84.758522727272734</v>
      </c>
      <c r="Q63" s="37" t="s">
        <v>29</v>
      </c>
      <c r="R63" t="s">
        <v>192</v>
      </c>
      <c r="T63" s="7">
        <v>99559</v>
      </c>
      <c r="U63"/>
      <c r="V63" t="s">
        <v>31</v>
      </c>
      <c r="W63">
        <v>401</v>
      </c>
      <c r="X63">
        <v>57</v>
      </c>
    </row>
    <row r="64" spans="1:24" x14ac:dyDescent="0.25">
      <c r="A64" t="s">
        <v>197</v>
      </c>
      <c r="B64" t="s">
        <v>198</v>
      </c>
      <c r="C64" s="17">
        <v>44312</v>
      </c>
      <c r="D64" s="7">
        <v>183000</v>
      </c>
      <c r="E64" t="s">
        <v>27</v>
      </c>
      <c r="F64" t="s">
        <v>28</v>
      </c>
      <c r="G64" s="7">
        <v>183000</v>
      </c>
      <c r="H64" s="7">
        <v>79700</v>
      </c>
      <c r="I64" s="12">
        <f t="shared" si="4"/>
        <v>43.551912568306008</v>
      </c>
      <c r="J64" s="7">
        <v>159412</v>
      </c>
      <c r="K64" s="7">
        <v>47513</v>
      </c>
      <c r="L64" s="7">
        <f t="shared" si="5"/>
        <v>135487</v>
      </c>
      <c r="M64" s="7">
        <v>128619.5390625</v>
      </c>
      <c r="N64" s="22">
        <f t="shared" si="6"/>
        <v>1.053393605571568</v>
      </c>
      <c r="O64" s="27">
        <v>1198</v>
      </c>
      <c r="P64" s="32">
        <f t="shared" si="7"/>
        <v>113.09432387312187</v>
      </c>
      <c r="Q64" s="37" t="s">
        <v>29</v>
      </c>
      <c r="R64" t="s">
        <v>30</v>
      </c>
      <c r="T64" s="7">
        <v>44000</v>
      </c>
      <c r="U64"/>
      <c r="V64" t="s">
        <v>31</v>
      </c>
      <c r="W64">
        <v>401</v>
      </c>
      <c r="X64">
        <v>54</v>
      </c>
    </row>
    <row r="65" spans="1:42" x14ac:dyDescent="0.25">
      <c r="A65" t="s">
        <v>154</v>
      </c>
      <c r="B65" t="s">
        <v>155</v>
      </c>
      <c r="C65" s="17">
        <v>44404</v>
      </c>
      <c r="D65" s="7">
        <v>425000</v>
      </c>
      <c r="E65" t="s">
        <v>27</v>
      </c>
      <c r="F65" t="s">
        <v>28</v>
      </c>
      <c r="G65" s="7">
        <v>425000</v>
      </c>
      <c r="H65" s="7">
        <v>184300</v>
      </c>
      <c r="I65" s="12">
        <f t="shared" si="4"/>
        <v>43.364705882352936</v>
      </c>
      <c r="J65" s="7">
        <v>368559</v>
      </c>
      <c r="K65" s="7">
        <v>101340</v>
      </c>
      <c r="L65" s="7">
        <f t="shared" si="5"/>
        <v>323660</v>
      </c>
      <c r="M65" s="7">
        <v>307148.28125</v>
      </c>
      <c r="N65" s="22">
        <f t="shared" si="6"/>
        <v>1.0537581349399134</v>
      </c>
      <c r="O65" s="27">
        <v>1754</v>
      </c>
      <c r="P65" s="32">
        <f t="shared" si="7"/>
        <v>184.52679589509691</v>
      </c>
      <c r="Q65" s="37" t="s">
        <v>29</v>
      </c>
      <c r="R65" t="s">
        <v>30</v>
      </c>
      <c r="T65" s="7">
        <v>97497</v>
      </c>
      <c r="U65"/>
      <c r="V65" t="s">
        <v>42</v>
      </c>
      <c r="W65">
        <v>401</v>
      </c>
      <c r="X65">
        <v>70</v>
      </c>
    </row>
    <row r="66" spans="1:42" x14ac:dyDescent="0.25">
      <c r="A66" t="s">
        <v>168</v>
      </c>
      <c r="B66" t="s">
        <v>169</v>
      </c>
      <c r="C66" s="17">
        <v>44306</v>
      </c>
      <c r="D66" s="7">
        <v>174000</v>
      </c>
      <c r="E66" t="s">
        <v>27</v>
      </c>
      <c r="F66" t="s">
        <v>28</v>
      </c>
      <c r="G66" s="7">
        <v>174000</v>
      </c>
      <c r="H66" s="7">
        <v>77900</v>
      </c>
      <c r="I66" s="12">
        <f t="shared" ref="I66:I94" si="8">H66/G66*100</f>
        <v>44.770114942528735</v>
      </c>
      <c r="J66" s="7">
        <v>155805</v>
      </c>
      <c r="K66" s="7">
        <v>70967</v>
      </c>
      <c r="L66" s="7">
        <f t="shared" ref="L66:L94" si="9">G66-K66</f>
        <v>103033</v>
      </c>
      <c r="M66" s="7">
        <v>97514.9453125</v>
      </c>
      <c r="N66" s="22">
        <f t="shared" ref="N66:N94" si="10">L66/M66</f>
        <v>1.0565867587764792</v>
      </c>
      <c r="O66" s="27">
        <v>1431</v>
      </c>
      <c r="P66" s="32">
        <f t="shared" ref="P66:P94" si="11">L66/O66</f>
        <v>72.000698812019564</v>
      </c>
      <c r="Q66" s="37" t="s">
        <v>29</v>
      </c>
      <c r="R66" t="s">
        <v>45</v>
      </c>
      <c r="T66" s="7">
        <v>55020</v>
      </c>
      <c r="U66"/>
      <c r="V66" t="s">
        <v>31</v>
      </c>
      <c r="W66">
        <v>401</v>
      </c>
      <c r="X66">
        <v>49</v>
      </c>
    </row>
    <row r="67" spans="1:42" x14ac:dyDescent="0.25">
      <c r="A67" t="s">
        <v>166</v>
      </c>
      <c r="B67" t="s">
        <v>167</v>
      </c>
      <c r="C67" s="17">
        <v>44943</v>
      </c>
      <c r="D67" s="7">
        <v>282000</v>
      </c>
      <c r="E67" t="s">
        <v>27</v>
      </c>
      <c r="F67" t="s">
        <v>28</v>
      </c>
      <c r="G67" s="7">
        <v>282000</v>
      </c>
      <c r="H67" s="7">
        <v>120900</v>
      </c>
      <c r="I67" s="12">
        <f t="shared" si="8"/>
        <v>42.87234042553191</v>
      </c>
      <c r="J67" s="7">
        <v>241736</v>
      </c>
      <c r="K67" s="7">
        <v>57910</v>
      </c>
      <c r="L67" s="7">
        <f t="shared" si="9"/>
        <v>224090</v>
      </c>
      <c r="M67" s="7">
        <v>211294.25</v>
      </c>
      <c r="N67" s="22">
        <f t="shared" si="10"/>
        <v>1.0605589125118171</v>
      </c>
      <c r="O67" s="27">
        <v>1592</v>
      </c>
      <c r="P67" s="32">
        <f t="shared" si="11"/>
        <v>140.76005025125627</v>
      </c>
      <c r="Q67" s="37" t="s">
        <v>29</v>
      </c>
      <c r="R67" t="s">
        <v>30</v>
      </c>
      <c r="T67" s="7">
        <v>44000</v>
      </c>
      <c r="U67"/>
      <c r="V67" t="s">
        <v>31</v>
      </c>
      <c r="W67">
        <v>401</v>
      </c>
      <c r="X67">
        <v>57</v>
      </c>
    </row>
    <row r="68" spans="1:42" x14ac:dyDescent="0.25">
      <c r="A68" t="s">
        <v>25</v>
      </c>
      <c r="B68" t="s">
        <v>26</v>
      </c>
      <c r="C68" s="17">
        <v>45076</v>
      </c>
      <c r="D68" s="7">
        <v>265000</v>
      </c>
      <c r="E68" t="s">
        <v>27</v>
      </c>
      <c r="F68" t="s">
        <v>28</v>
      </c>
      <c r="G68" s="7">
        <v>265000</v>
      </c>
      <c r="H68" s="7">
        <v>116000</v>
      </c>
      <c r="I68" s="12">
        <f t="shared" si="8"/>
        <v>43.773584905660378</v>
      </c>
      <c r="J68" s="7">
        <v>231901</v>
      </c>
      <c r="K68" s="7">
        <v>83867</v>
      </c>
      <c r="L68" s="7">
        <f t="shared" si="9"/>
        <v>181133</v>
      </c>
      <c r="M68" s="7">
        <v>170154.015625</v>
      </c>
      <c r="N68" s="22">
        <f t="shared" si="10"/>
        <v>1.0645238041234151</v>
      </c>
      <c r="O68" s="27">
        <v>1391</v>
      </c>
      <c r="P68" s="32">
        <f t="shared" si="11"/>
        <v>130.21782890007188</v>
      </c>
      <c r="Q68" s="37" t="s">
        <v>29</v>
      </c>
      <c r="R68" t="s">
        <v>30</v>
      </c>
      <c r="T68" s="7">
        <v>68600</v>
      </c>
      <c r="U68"/>
      <c r="V68" t="s">
        <v>31</v>
      </c>
      <c r="W68">
        <v>401</v>
      </c>
      <c r="X68">
        <v>65</v>
      </c>
      <c r="AN68" s="2"/>
      <c r="AP68" s="2"/>
    </row>
    <row r="69" spans="1:42" x14ac:dyDescent="0.25">
      <c r="A69" t="s">
        <v>114</v>
      </c>
      <c r="B69" t="s">
        <v>115</v>
      </c>
      <c r="C69" s="17">
        <v>44652</v>
      </c>
      <c r="D69" s="7">
        <v>380000</v>
      </c>
      <c r="E69" t="s">
        <v>27</v>
      </c>
      <c r="F69" t="s">
        <v>28</v>
      </c>
      <c r="G69" s="7">
        <v>380000</v>
      </c>
      <c r="H69" s="7">
        <v>161500</v>
      </c>
      <c r="I69" s="12">
        <f t="shared" si="8"/>
        <v>42.5</v>
      </c>
      <c r="J69" s="7">
        <v>323041</v>
      </c>
      <c r="K69" s="7">
        <v>90294</v>
      </c>
      <c r="L69" s="7">
        <f t="shared" si="9"/>
        <v>289706</v>
      </c>
      <c r="M69" s="7">
        <v>267525.28125</v>
      </c>
      <c r="N69" s="22">
        <f t="shared" si="10"/>
        <v>1.0829107389266599</v>
      </c>
      <c r="O69" s="27">
        <v>1972</v>
      </c>
      <c r="P69" s="32">
        <f t="shared" si="11"/>
        <v>146.90973630831644</v>
      </c>
      <c r="Q69" s="37" t="s">
        <v>29</v>
      </c>
      <c r="R69" t="s">
        <v>30</v>
      </c>
      <c r="T69" s="7">
        <v>79744</v>
      </c>
      <c r="U69"/>
      <c r="V69" t="s">
        <v>31</v>
      </c>
      <c r="W69">
        <v>401</v>
      </c>
      <c r="X69">
        <v>74</v>
      </c>
    </row>
    <row r="70" spans="1:42" x14ac:dyDescent="0.25">
      <c r="A70" t="s">
        <v>367</v>
      </c>
      <c r="B70" t="s">
        <v>368</v>
      </c>
      <c r="C70" s="17">
        <v>44488</v>
      </c>
      <c r="D70" s="7">
        <v>225000</v>
      </c>
      <c r="E70" t="s">
        <v>27</v>
      </c>
      <c r="F70" t="s">
        <v>28</v>
      </c>
      <c r="G70" s="7">
        <v>225000</v>
      </c>
      <c r="H70" s="7">
        <v>93500</v>
      </c>
      <c r="I70" s="12">
        <f t="shared" si="8"/>
        <v>41.555555555555557</v>
      </c>
      <c r="J70" s="7">
        <v>186940</v>
      </c>
      <c r="K70" s="7">
        <v>38609</v>
      </c>
      <c r="L70" s="7">
        <f t="shared" si="9"/>
        <v>186391</v>
      </c>
      <c r="M70" s="7">
        <v>170495.40625</v>
      </c>
      <c r="N70" s="22">
        <f t="shared" si="10"/>
        <v>1.0932318007834889</v>
      </c>
      <c r="O70" s="27">
        <v>1310</v>
      </c>
      <c r="P70" s="32">
        <f t="shared" si="11"/>
        <v>142.28320610687024</v>
      </c>
      <c r="Q70" s="37" t="s">
        <v>29</v>
      </c>
      <c r="R70" t="s">
        <v>30</v>
      </c>
      <c r="T70" s="7">
        <v>31680</v>
      </c>
      <c r="U70"/>
      <c r="V70" t="s">
        <v>31</v>
      </c>
      <c r="W70">
        <v>401</v>
      </c>
      <c r="X70">
        <v>62</v>
      </c>
    </row>
    <row r="71" spans="1:42" x14ac:dyDescent="0.25">
      <c r="A71" t="s">
        <v>46</v>
      </c>
      <c r="B71" t="s">
        <v>47</v>
      </c>
      <c r="C71" s="17">
        <v>44704</v>
      </c>
      <c r="D71" s="7">
        <v>279500</v>
      </c>
      <c r="E71" t="s">
        <v>27</v>
      </c>
      <c r="F71" t="s">
        <v>28</v>
      </c>
      <c r="G71" s="7">
        <v>279500</v>
      </c>
      <c r="H71" s="7">
        <v>116600</v>
      </c>
      <c r="I71" s="12">
        <f t="shared" si="8"/>
        <v>41.717352415026831</v>
      </c>
      <c r="J71" s="7">
        <v>233168</v>
      </c>
      <c r="K71" s="7">
        <v>62932</v>
      </c>
      <c r="L71" s="7">
        <f t="shared" si="9"/>
        <v>216568</v>
      </c>
      <c r="M71" s="7">
        <v>195673.5625</v>
      </c>
      <c r="N71" s="22">
        <f t="shared" si="10"/>
        <v>1.106782118304817</v>
      </c>
      <c r="O71" s="27">
        <v>1538</v>
      </c>
      <c r="P71" s="32">
        <f t="shared" si="11"/>
        <v>140.81144343302992</v>
      </c>
      <c r="Q71" s="37" t="s">
        <v>29</v>
      </c>
      <c r="R71" t="s">
        <v>30</v>
      </c>
      <c r="T71" s="7">
        <v>57920</v>
      </c>
      <c r="U71"/>
      <c r="V71" t="s">
        <v>31</v>
      </c>
      <c r="W71">
        <v>401</v>
      </c>
      <c r="X71">
        <v>67</v>
      </c>
    </row>
    <row r="72" spans="1:42" x14ac:dyDescent="0.25">
      <c r="A72" t="s">
        <v>67</v>
      </c>
      <c r="B72" t="s">
        <v>68</v>
      </c>
      <c r="C72" s="17">
        <v>44466</v>
      </c>
      <c r="D72" s="7">
        <v>202000</v>
      </c>
      <c r="E72" t="s">
        <v>27</v>
      </c>
      <c r="F72" t="s">
        <v>28</v>
      </c>
      <c r="G72" s="7">
        <v>202000</v>
      </c>
      <c r="H72" s="7">
        <v>83500</v>
      </c>
      <c r="I72" s="12">
        <f t="shared" si="8"/>
        <v>41.336633663366335</v>
      </c>
      <c r="J72" s="7">
        <v>166983</v>
      </c>
      <c r="K72" s="7">
        <v>43510</v>
      </c>
      <c r="L72" s="7">
        <f t="shared" si="9"/>
        <v>158490</v>
      </c>
      <c r="M72" s="7">
        <v>141922.984375</v>
      </c>
      <c r="N72" s="22">
        <f t="shared" si="10"/>
        <v>1.116732435538597</v>
      </c>
      <c r="O72" s="27">
        <v>2044</v>
      </c>
      <c r="P72" s="32">
        <f t="shared" si="11"/>
        <v>77.539138943248531</v>
      </c>
      <c r="Q72" s="37" t="s">
        <v>29</v>
      </c>
      <c r="R72" t="s">
        <v>58</v>
      </c>
      <c r="T72" s="7">
        <v>43120</v>
      </c>
      <c r="U72"/>
      <c r="V72" t="s">
        <v>31</v>
      </c>
      <c r="W72">
        <v>401</v>
      </c>
      <c r="X72">
        <v>48</v>
      </c>
    </row>
    <row r="73" spans="1:42" x14ac:dyDescent="0.25">
      <c r="A73" t="s">
        <v>215</v>
      </c>
      <c r="B73" t="s">
        <v>216</v>
      </c>
      <c r="C73" s="17">
        <v>44358</v>
      </c>
      <c r="D73" s="7">
        <v>260000</v>
      </c>
      <c r="E73" t="s">
        <v>27</v>
      </c>
      <c r="F73" t="s">
        <v>28</v>
      </c>
      <c r="G73" s="7">
        <v>260000</v>
      </c>
      <c r="H73" s="7">
        <v>106400</v>
      </c>
      <c r="I73" s="12">
        <f t="shared" si="8"/>
        <v>40.92307692307692</v>
      </c>
      <c r="J73" s="7">
        <v>212876</v>
      </c>
      <c r="K73" s="7">
        <v>62652</v>
      </c>
      <c r="L73" s="7">
        <f t="shared" si="9"/>
        <v>197348</v>
      </c>
      <c r="M73" s="7">
        <v>172671.265625</v>
      </c>
      <c r="N73" s="22">
        <f t="shared" si="10"/>
        <v>1.142911643611809</v>
      </c>
      <c r="O73" s="27">
        <v>1606</v>
      </c>
      <c r="P73" s="32">
        <f t="shared" si="11"/>
        <v>122.88169364881693</v>
      </c>
      <c r="Q73" s="37" t="s">
        <v>29</v>
      </c>
      <c r="R73" t="s">
        <v>30</v>
      </c>
      <c r="T73" s="7">
        <v>54730</v>
      </c>
      <c r="U73"/>
      <c r="V73" t="s">
        <v>31</v>
      </c>
      <c r="W73">
        <v>401</v>
      </c>
      <c r="X73">
        <v>57</v>
      </c>
    </row>
    <row r="74" spans="1:42" x14ac:dyDescent="0.25">
      <c r="A74" t="s">
        <v>353</v>
      </c>
      <c r="B74" t="s">
        <v>354</v>
      </c>
      <c r="C74" s="17">
        <v>44439</v>
      </c>
      <c r="D74" s="7">
        <v>200000</v>
      </c>
      <c r="E74" t="s">
        <v>27</v>
      </c>
      <c r="F74" t="s">
        <v>28</v>
      </c>
      <c r="G74" s="7">
        <v>200000</v>
      </c>
      <c r="H74" s="7">
        <v>85100</v>
      </c>
      <c r="I74" s="12">
        <f t="shared" si="8"/>
        <v>42.55</v>
      </c>
      <c r="J74" s="7">
        <v>170295</v>
      </c>
      <c r="K74" s="7">
        <v>78062</v>
      </c>
      <c r="L74" s="7">
        <f t="shared" si="9"/>
        <v>121938</v>
      </c>
      <c r="M74" s="7">
        <v>106014.9453125</v>
      </c>
      <c r="N74" s="22">
        <f t="shared" si="10"/>
        <v>1.1501963203448688</v>
      </c>
      <c r="O74" s="27">
        <v>1440</v>
      </c>
      <c r="P74" s="32">
        <f t="shared" si="11"/>
        <v>84.67916666666666</v>
      </c>
      <c r="Q74" s="37" t="s">
        <v>29</v>
      </c>
      <c r="R74" t="s">
        <v>30</v>
      </c>
      <c r="T74" s="7">
        <v>75200</v>
      </c>
      <c r="U74"/>
      <c r="V74" t="s">
        <v>31</v>
      </c>
      <c r="W74">
        <v>401</v>
      </c>
      <c r="X74">
        <v>45</v>
      </c>
    </row>
    <row r="75" spans="1:42" x14ac:dyDescent="0.25">
      <c r="A75" t="s">
        <v>152</v>
      </c>
      <c r="B75" t="s">
        <v>153</v>
      </c>
      <c r="C75" s="17">
        <v>45037</v>
      </c>
      <c r="D75" s="7">
        <v>390000</v>
      </c>
      <c r="E75" t="s">
        <v>27</v>
      </c>
      <c r="F75" t="s">
        <v>28</v>
      </c>
      <c r="G75" s="7">
        <v>390000</v>
      </c>
      <c r="H75" s="7">
        <v>158400</v>
      </c>
      <c r="I75" s="12">
        <f t="shared" si="8"/>
        <v>40.615384615384613</v>
      </c>
      <c r="J75" s="7">
        <v>316800</v>
      </c>
      <c r="K75" s="7">
        <v>92238</v>
      </c>
      <c r="L75" s="7">
        <f t="shared" si="9"/>
        <v>297762</v>
      </c>
      <c r="M75" s="7">
        <v>258117.234375</v>
      </c>
      <c r="N75" s="22">
        <f t="shared" si="10"/>
        <v>1.1535920905126504</v>
      </c>
      <c r="O75" s="27">
        <v>2622</v>
      </c>
      <c r="P75" s="32">
        <f t="shared" si="11"/>
        <v>113.5629290617849</v>
      </c>
      <c r="Q75" s="37" t="s">
        <v>29</v>
      </c>
      <c r="R75" t="s">
        <v>30</v>
      </c>
      <c r="T75" s="7">
        <v>90636</v>
      </c>
      <c r="U75"/>
      <c r="V75" t="s">
        <v>42</v>
      </c>
      <c r="W75">
        <v>401</v>
      </c>
      <c r="X75">
        <v>60</v>
      </c>
    </row>
    <row r="76" spans="1:42" x14ac:dyDescent="0.25">
      <c r="A76" t="s">
        <v>170</v>
      </c>
      <c r="B76" t="s">
        <v>171</v>
      </c>
      <c r="C76" s="17">
        <v>44728</v>
      </c>
      <c r="D76" s="7">
        <v>516000</v>
      </c>
      <c r="E76" t="s">
        <v>27</v>
      </c>
      <c r="F76" t="s">
        <v>28</v>
      </c>
      <c r="G76" s="7">
        <v>516000</v>
      </c>
      <c r="H76" s="7">
        <v>208600</v>
      </c>
      <c r="I76" s="12">
        <f t="shared" si="8"/>
        <v>40.426356589147289</v>
      </c>
      <c r="J76" s="7">
        <v>417234</v>
      </c>
      <c r="K76" s="7">
        <v>115360</v>
      </c>
      <c r="L76" s="7">
        <f t="shared" si="9"/>
        <v>400640</v>
      </c>
      <c r="M76" s="7">
        <v>346981.59375</v>
      </c>
      <c r="N76" s="22">
        <f t="shared" si="10"/>
        <v>1.1546433794083637</v>
      </c>
      <c r="O76" s="27">
        <v>1962</v>
      </c>
      <c r="P76" s="32">
        <f t="shared" si="11"/>
        <v>204.19979612640162</v>
      </c>
      <c r="Q76" s="37" t="s">
        <v>29</v>
      </c>
      <c r="R76" t="s">
        <v>58</v>
      </c>
      <c r="T76" s="7">
        <v>105180</v>
      </c>
      <c r="U76"/>
      <c r="V76" t="s">
        <v>31</v>
      </c>
      <c r="W76">
        <v>401</v>
      </c>
      <c r="X76">
        <v>77</v>
      </c>
    </row>
    <row r="77" spans="1:42" x14ac:dyDescent="0.25">
      <c r="A77" t="s">
        <v>355</v>
      </c>
      <c r="B77" t="s">
        <v>356</v>
      </c>
      <c r="C77" s="17">
        <v>44687</v>
      </c>
      <c r="D77" s="7">
        <v>220000</v>
      </c>
      <c r="E77" t="s">
        <v>27</v>
      </c>
      <c r="F77" t="s">
        <v>28</v>
      </c>
      <c r="G77" s="7">
        <v>220000</v>
      </c>
      <c r="H77" s="7">
        <v>88100</v>
      </c>
      <c r="I77" s="12">
        <f t="shared" si="8"/>
        <v>40.045454545454547</v>
      </c>
      <c r="J77" s="7">
        <v>176193</v>
      </c>
      <c r="K77" s="7">
        <v>46260</v>
      </c>
      <c r="L77" s="7">
        <f t="shared" si="9"/>
        <v>173740</v>
      </c>
      <c r="M77" s="7">
        <v>149348.28125</v>
      </c>
      <c r="N77" s="22">
        <f t="shared" si="10"/>
        <v>1.1633210542889993</v>
      </c>
      <c r="O77" s="27">
        <v>2121</v>
      </c>
      <c r="P77" s="32">
        <f t="shared" si="11"/>
        <v>81.914191419141915</v>
      </c>
      <c r="Q77" s="37" t="s">
        <v>29</v>
      </c>
      <c r="R77" t="s">
        <v>30</v>
      </c>
      <c r="T77" s="7">
        <v>44580</v>
      </c>
      <c r="U77"/>
      <c r="V77" t="s">
        <v>31</v>
      </c>
      <c r="W77">
        <v>401</v>
      </c>
      <c r="X77">
        <v>50</v>
      </c>
    </row>
    <row r="78" spans="1:42" x14ac:dyDescent="0.25">
      <c r="A78" t="s">
        <v>64</v>
      </c>
      <c r="B78" t="s">
        <v>65</v>
      </c>
      <c r="C78" s="17">
        <v>44662</v>
      </c>
      <c r="D78" s="7">
        <v>145000</v>
      </c>
      <c r="E78" t="s">
        <v>66</v>
      </c>
      <c r="F78" t="s">
        <v>28</v>
      </c>
      <c r="G78" s="7">
        <v>145000</v>
      </c>
      <c r="H78" s="7">
        <v>57500</v>
      </c>
      <c r="I78" s="12">
        <f t="shared" si="8"/>
        <v>39.655172413793103</v>
      </c>
      <c r="J78" s="7">
        <v>114963</v>
      </c>
      <c r="K78" s="7">
        <v>29227</v>
      </c>
      <c r="L78" s="7">
        <f t="shared" si="9"/>
        <v>115773</v>
      </c>
      <c r="M78" s="7">
        <v>98547.125</v>
      </c>
      <c r="N78" s="22">
        <f t="shared" si="10"/>
        <v>1.1747983515500833</v>
      </c>
      <c r="O78" s="27">
        <v>1148</v>
      </c>
      <c r="P78" s="32">
        <f t="shared" si="11"/>
        <v>100.84756097560975</v>
      </c>
      <c r="Q78" s="37" t="s">
        <v>29</v>
      </c>
      <c r="R78" t="s">
        <v>30</v>
      </c>
      <c r="T78" s="7">
        <v>26840</v>
      </c>
      <c r="U78"/>
      <c r="V78" t="s">
        <v>31</v>
      </c>
      <c r="W78">
        <v>401</v>
      </c>
      <c r="X78">
        <v>55</v>
      </c>
    </row>
    <row r="79" spans="1:42" x14ac:dyDescent="0.25">
      <c r="A79" t="s">
        <v>156</v>
      </c>
      <c r="B79" t="s">
        <v>157</v>
      </c>
      <c r="C79" s="17">
        <v>44713</v>
      </c>
      <c r="D79" s="7">
        <v>478750</v>
      </c>
      <c r="E79" t="s">
        <v>27</v>
      </c>
      <c r="F79" t="s">
        <v>28</v>
      </c>
      <c r="G79" s="7">
        <v>478750</v>
      </c>
      <c r="H79" s="7">
        <v>194800</v>
      </c>
      <c r="I79" s="12">
        <f t="shared" si="8"/>
        <v>40.689295039164492</v>
      </c>
      <c r="J79" s="7">
        <v>389628</v>
      </c>
      <c r="K79" s="7">
        <v>150487</v>
      </c>
      <c r="L79" s="7">
        <f t="shared" si="9"/>
        <v>328263</v>
      </c>
      <c r="M79" s="7">
        <v>274874.71875</v>
      </c>
      <c r="N79" s="22">
        <f t="shared" si="10"/>
        <v>1.1942276885003633</v>
      </c>
      <c r="O79" s="27">
        <v>3051</v>
      </c>
      <c r="P79" s="32">
        <f t="shared" si="11"/>
        <v>107.59193706981317</v>
      </c>
      <c r="Q79" s="37" t="s">
        <v>29</v>
      </c>
      <c r="R79" t="s">
        <v>30</v>
      </c>
      <c r="T79" s="7">
        <v>139994</v>
      </c>
      <c r="U79"/>
      <c r="V79" t="s">
        <v>42</v>
      </c>
      <c r="W79">
        <v>401</v>
      </c>
      <c r="X79">
        <v>53</v>
      </c>
    </row>
    <row r="80" spans="1:42" x14ac:dyDescent="0.25">
      <c r="A80" t="s">
        <v>203</v>
      </c>
      <c r="B80" t="s">
        <v>204</v>
      </c>
      <c r="C80" s="17">
        <v>45057</v>
      </c>
      <c r="D80" s="7">
        <v>565000</v>
      </c>
      <c r="E80" t="s">
        <v>27</v>
      </c>
      <c r="F80" t="s">
        <v>28</v>
      </c>
      <c r="G80" s="7">
        <v>565000</v>
      </c>
      <c r="H80" s="7">
        <v>216100</v>
      </c>
      <c r="I80" s="12">
        <f t="shared" si="8"/>
        <v>38.247787610619469</v>
      </c>
      <c r="J80" s="7">
        <v>432236</v>
      </c>
      <c r="K80" s="7">
        <v>92775</v>
      </c>
      <c r="L80" s="7">
        <f t="shared" si="9"/>
        <v>472225</v>
      </c>
      <c r="M80" s="7">
        <v>390185.0625</v>
      </c>
      <c r="N80" s="22">
        <f t="shared" si="10"/>
        <v>1.2102590421436239</v>
      </c>
      <c r="O80" s="27">
        <v>2760</v>
      </c>
      <c r="P80" s="32">
        <f t="shared" si="11"/>
        <v>171.09601449275362</v>
      </c>
      <c r="Q80" s="37" t="s">
        <v>29</v>
      </c>
      <c r="R80" t="s">
        <v>90</v>
      </c>
      <c r="T80" s="7">
        <v>81000</v>
      </c>
      <c r="U80"/>
      <c r="V80" t="s">
        <v>31</v>
      </c>
      <c r="W80">
        <v>401</v>
      </c>
      <c r="X80">
        <v>79</v>
      </c>
    </row>
    <row r="81" spans="1:25" x14ac:dyDescent="0.25">
      <c r="A81" t="s">
        <v>211</v>
      </c>
      <c r="B81" t="s">
        <v>212</v>
      </c>
      <c r="C81" s="17">
        <v>44739</v>
      </c>
      <c r="D81" s="7">
        <v>319000</v>
      </c>
      <c r="E81" t="s">
        <v>27</v>
      </c>
      <c r="F81" t="s">
        <v>28</v>
      </c>
      <c r="G81" s="7">
        <v>319000</v>
      </c>
      <c r="H81" s="7">
        <v>129000</v>
      </c>
      <c r="I81" s="12">
        <f t="shared" si="8"/>
        <v>40.438871473354233</v>
      </c>
      <c r="J81" s="7">
        <v>257993</v>
      </c>
      <c r="K81" s="7">
        <v>104534</v>
      </c>
      <c r="L81" s="7">
        <f t="shared" si="9"/>
        <v>214466</v>
      </c>
      <c r="M81" s="7">
        <v>176389.65625</v>
      </c>
      <c r="N81" s="22">
        <f t="shared" si="10"/>
        <v>1.2158649467292673</v>
      </c>
      <c r="O81" s="27">
        <v>1980</v>
      </c>
      <c r="P81" s="32">
        <f t="shared" si="11"/>
        <v>108.31616161616162</v>
      </c>
      <c r="Q81" s="37" t="s">
        <v>29</v>
      </c>
      <c r="R81" t="s">
        <v>30</v>
      </c>
      <c r="T81" s="7">
        <v>81000</v>
      </c>
      <c r="U81"/>
      <c r="V81" t="s">
        <v>31</v>
      </c>
      <c r="W81">
        <v>401</v>
      </c>
      <c r="X81">
        <v>47</v>
      </c>
    </row>
    <row r="82" spans="1:25" x14ac:dyDescent="0.25">
      <c r="A82" t="s">
        <v>380</v>
      </c>
      <c r="B82" t="s">
        <v>381</v>
      </c>
      <c r="C82" s="17">
        <v>45072</v>
      </c>
      <c r="D82" s="7">
        <v>94900</v>
      </c>
      <c r="E82" t="s">
        <v>27</v>
      </c>
      <c r="F82" t="s">
        <v>28</v>
      </c>
      <c r="G82" s="7">
        <v>94900</v>
      </c>
      <c r="H82" s="7">
        <v>39100</v>
      </c>
      <c r="I82" s="12">
        <f t="shared" si="8"/>
        <v>41.20126448893572</v>
      </c>
      <c r="J82" s="7">
        <v>78161</v>
      </c>
      <c r="K82" s="7">
        <v>36320</v>
      </c>
      <c r="L82" s="7">
        <f t="shared" si="9"/>
        <v>58580</v>
      </c>
      <c r="M82" s="7">
        <v>48093.1015625</v>
      </c>
      <c r="N82" s="22">
        <f t="shared" si="10"/>
        <v>1.2180541095664545</v>
      </c>
      <c r="O82" s="27">
        <v>817</v>
      </c>
      <c r="P82" s="32">
        <f t="shared" si="11"/>
        <v>71.701346389228888</v>
      </c>
      <c r="Q82" s="37" t="s">
        <v>29</v>
      </c>
      <c r="R82" t="s">
        <v>30</v>
      </c>
      <c r="T82" s="7">
        <v>35000</v>
      </c>
      <c r="U82"/>
      <c r="V82" t="s">
        <v>229</v>
      </c>
      <c r="W82">
        <v>401</v>
      </c>
      <c r="X82">
        <v>45</v>
      </c>
    </row>
    <row r="83" spans="1:25" x14ac:dyDescent="0.25">
      <c r="A83" t="s">
        <v>160</v>
      </c>
      <c r="B83" t="s">
        <v>161</v>
      </c>
      <c r="C83" s="17">
        <v>44833</v>
      </c>
      <c r="D83" s="7">
        <v>455000</v>
      </c>
      <c r="E83" t="s">
        <v>27</v>
      </c>
      <c r="F83" t="s">
        <v>28</v>
      </c>
      <c r="G83" s="7">
        <v>455000</v>
      </c>
      <c r="H83" s="7">
        <v>185300</v>
      </c>
      <c r="I83" s="12">
        <f t="shared" si="8"/>
        <v>40.725274725274723</v>
      </c>
      <c r="J83" s="7">
        <v>370674</v>
      </c>
      <c r="K83" s="7">
        <v>163958</v>
      </c>
      <c r="L83" s="7">
        <f t="shared" si="9"/>
        <v>291042</v>
      </c>
      <c r="M83" s="7">
        <v>237604.59375</v>
      </c>
      <c r="N83" s="22">
        <f t="shared" si="10"/>
        <v>1.2249005602401153</v>
      </c>
      <c r="O83" s="27">
        <v>2304</v>
      </c>
      <c r="P83" s="32">
        <f t="shared" si="11"/>
        <v>126.3203125</v>
      </c>
      <c r="Q83" s="37" t="s">
        <v>29</v>
      </c>
      <c r="R83" t="s">
        <v>30</v>
      </c>
      <c r="T83" s="7">
        <v>141764</v>
      </c>
      <c r="U83"/>
      <c r="V83" t="s">
        <v>31</v>
      </c>
      <c r="W83">
        <v>401</v>
      </c>
      <c r="X83">
        <v>60</v>
      </c>
    </row>
    <row r="84" spans="1:25" x14ac:dyDescent="0.25">
      <c r="A84" t="s">
        <v>126</v>
      </c>
      <c r="B84" t="s">
        <v>127</v>
      </c>
      <c r="C84" s="17">
        <v>44533</v>
      </c>
      <c r="D84" s="7">
        <v>142500</v>
      </c>
      <c r="E84" t="s">
        <v>27</v>
      </c>
      <c r="F84" t="s">
        <v>28</v>
      </c>
      <c r="G84" s="7">
        <v>142500</v>
      </c>
      <c r="H84" s="7">
        <v>54400</v>
      </c>
      <c r="I84" s="12">
        <f t="shared" si="8"/>
        <v>38.175438596491226</v>
      </c>
      <c r="J84" s="7">
        <v>108897</v>
      </c>
      <c r="K84" s="7">
        <v>27890</v>
      </c>
      <c r="L84" s="7">
        <f t="shared" si="9"/>
        <v>114610</v>
      </c>
      <c r="M84" s="7">
        <v>93111.4921875</v>
      </c>
      <c r="N84" s="22">
        <f t="shared" si="10"/>
        <v>1.2308899503963284</v>
      </c>
      <c r="O84" s="27">
        <v>1050</v>
      </c>
      <c r="P84" s="32">
        <f t="shared" si="11"/>
        <v>109.15238095238095</v>
      </c>
      <c r="Q84" s="37" t="s">
        <v>29</v>
      </c>
      <c r="R84" t="s">
        <v>71</v>
      </c>
      <c r="T84" s="7">
        <v>22000</v>
      </c>
      <c r="U84"/>
      <c r="V84" t="s">
        <v>31</v>
      </c>
      <c r="W84">
        <v>401</v>
      </c>
      <c r="X84">
        <v>47</v>
      </c>
    </row>
    <row r="85" spans="1:25" x14ac:dyDescent="0.25">
      <c r="A85" t="s">
        <v>178</v>
      </c>
      <c r="B85" t="s">
        <v>179</v>
      </c>
      <c r="C85" s="17">
        <v>44439</v>
      </c>
      <c r="D85" s="7">
        <v>290000</v>
      </c>
      <c r="E85" t="s">
        <v>27</v>
      </c>
      <c r="F85" t="s">
        <v>28</v>
      </c>
      <c r="G85" s="7">
        <v>290000</v>
      </c>
      <c r="H85" s="7">
        <v>116500</v>
      </c>
      <c r="I85" s="12">
        <f t="shared" si="8"/>
        <v>40.172413793103452</v>
      </c>
      <c r="J85" s="7">
        <v>233002</v>
      </c>
      <c r="K85" s="7">
        <v>95808</v>
      </c>
      <c r="L85" s="7">
        <f t="shared" si="9"/>
        <v>194192</v>
      </c>
      <c r="M85" s="7">
        <v>157694.25</v>
      </c>
      <c r="N85" s="22">
        <f t="shared" si="10"/>
        <v>1.2314462956005054</v>
      </c>
      <c r="O85" s="27">
        <v>1216</v>
      </c>
      <c r="P85" s="32">
        <f t="shared" si="11"/>
        <v>159.69736842105263</v>
      </c>
      <c r="Q85" s="37" t="s">
        <v>29</v>
      </c>
      <c r="R85" t="s">
        <v>30</v>
      </c>
      <c r="T85" s="7">
        <v>90665</v>
      </c>
      <c r="U85"/>
      <c r="V85" t="s">
        <v>31</v>
      </c>
      <c r="W85">
        <v>401</v>
      </c>
      <c r="X85">
        <v>55</v>
      </c>
    </row>
    <row r="86" spans="1:25" x14ac:dyDescent="0.25">
      <c r="A86" t="s">
        <v>72</v>
      </c>
      <c r="B86" t="s">
        <v>73</v>
      </c>
      <c r="C86" s="17">
        <v>44785</v>
      </c>
      <c r="D86" s="7">
        <v>340000</v>
      </c>
      <c r="E86" t="s">
        <v>27</v>
      </c>
      <c r="F86" t="s">
        <v>28</v>
      </c>
      <c r="G86" s="7">
        <v>340000</v>
      </c>
      <c r="H86" s="7">
        <v>133700</v>
      </c>
      <c r="I86" s="12">
        <f t="shared" si="8"/>
        <v>39.32352941176471</v>
      </c>
      <c r="J86" s="7">
        <v>267371</v>
      </c>
      <c r="K86" s="7">
        <v>93822</v>
      </c>
      <c r="L86" s="7">
        <f t="shared" si="9"/>
        <v>246178</v>
      </c>
      <c r="M86" s="7">
        <v>199481.609375</v>
      </c>
      <c r="N86" s="22">
        <f t="shared" si="10"/>
        <v>1.2340887000626546</v>
      </c>
      <c r="O86" s="27">
        <v>1660</v>
      </c>
      <c r="P86" s="32">
        <f t="shared" si="11"/>
        <v>148.30000000000001</v>
      </c>
      <c r="Q86" s="37" t="s">
        <v>29</v>
      </c>
      <c r="R86" t="s">
        <v>71</v>
      </c>
      <c r="T86" s="7">
        <v>85358</v>
      </c>
      <c r="U86"/>
      <c r="V86" t="s">
        <v>42</v>
      </c>
      <c r="W86">
        <v>401</v>
      </c>
      <c r="X86">
        <v>61</v>
      </c>
    </row>
    <row r="87" spans="1:25" x14ac:dyDescent="0.25">
      <c r="A87" t="s">
        <v>199</v>
      </c>
      <c r="B87" t="s">
        <v>200</v>
      </c>
      <c r="C87" s="17">
        <v>44875</v>
      </c>
      <c r="D87" s="7">
        <v>172200</v>
      </c>
      <c r="E87" t="s">
        <v>27</v>
      </c>
      <c r="F87" t="s">
        <v>28</v>
      </c>
      <c r="G87" s="7">
        <v>172200</v>
      </c>
      <c r="H87" s="7">
        <v>69300</v>
      </c>
      <c r="I87" s="12">
        <f t="shared" si="8"/>
        <v>40.243902439024396</v>
      </c>
      <c r="J87" s="7">
        <v>138573</v>
      </c>
      <c r="K87" s="7">
        <v>61078</v>
      </c>
      <c r="L87" s="7">
        <f t="shared" si="9"/>
        <v>111122</v>
      </c>
      <c r="M87" s="7">
        <v>89074.7109375</v>
      </c>
      <c r="N87" s="22">
        <f t="shared" si="10"/>
        <v>1.2475145732212329</v>
      </c>
      <c r="O87" s="27">
        <v>1456</v>
      </c>
      <c r="P87" s="32">
        <f t="shared" si="11"/>
        <v>76.320054945054949</v>
      </c>
      <c r="Q87" s="37" t="s">
        <v>29</v>
      </c>
      <c r="R87" t="s">
        <v>90</v>
      </c>
      <c r="T87" s="7">
        <v>55781</v>
      </c>
      <c r="U87"/>
      <c r="V87" t="s">
        <v>31</v>
      </c>
      <c r="W87">
        <v>401</v>
      </c>
      <c r="X87">
        <v>47</v>
      </c>
    </row>
    <row r="88" spans="1:25" x14ac:dyDescent="0.25">
      <c r="A88" t="s">
        <v>95</v>
      </c>
      <c r="B88" t="s">
        <v>96</v>
      </c>
      <c r="C88" s="17">
        <v>44690</v>
      </c>
      <c r="D88" s="7">
        <v>300000</v>
      </c>
      <c r="E88" t="s">
        <v>27</v>
      </c>
      <c r="F88" t="s">
        <v>28</v>
      </c>
      <c r="G88" s="7">
        <v>300000</v>
      </c>
      <c r="H88" s="7">
        <v>117600</v>
      </c>
      <c r="I88" s="12">
        <f t="shared" si="8"/>
        <v>39.200000000000003</v>
      </c>
      <c r="J88" s="7">
        <v>235284</v>
      </c>
      <c r="K88" s="7">
        <v>91369</v>
      </c>
      <c r="L88" s="7">
        <f t="shared" si="9"/>
        <v>208631</v>
      </c>
      <c r="M88" s="7">
        <v>165419.546875</v>
      </c>
      <c r="N88" s="22">
        <f t="shared" si="10"/>
        <v>1.2612233798322088</v>
      </c>
      <c r="O88" s="27">
        <v>2650</v>
      </c>
      <c r="P88" s="32">
        <f t="shared" si="11"/>
        <v>78.728679245283018</v>
      </c>
      <c r="Q88" s="37" t="s">
        <v>29</v>
      </c>
      <c r="R88" t="s">
        <v>30</v>
      </c>
      <c r="T88" s="7">
        <v>68600</v>
      </c>
      <c r="U88"/>
      <c r="V88" t="s">
        <v>31</v>
      </c>
      <c r="W88">
        <v>401</v>
      </c>
      <c r="X88">
        <v>45</v>
      </c>
    </row>
    <row r="89" spans="1:25" x14ac:dyDescent="0.25">
      <c r="A89" t="s">
        <v>124</v>
      </c>
      <c r="B89" t="s">
        <v>125</v>
      </c>
      <c r="C89" s="17">
        <v>45077</v>
      </c>
      <c r="D89" s="7">
        <v>227000</v>
      </c>
      <c r="E89" t="s">
        <v>27</v>
      </c>
      <c r="F89" t="s">
        <v>28</v>
      </c>
      <c r="G89" s="7">
        <v>227000</v>
      </c>
      <c r="H89" s="7">
        <v>91500</v>
      </c>
      <c r="I89" s="12">
        <f t="shared" si="8"/>
        <v>40.308370044052865</v>
      </c>
      <c r="J89" s="7">
        <v>183004</v>
      </c>
      <c r="K89" s="7">
        <v>86270</v>
      </c>
      <c r="L89" s="7">
        <f t="shared" si="9"/>
        <v>140730</v>
      </c>
      <c r="M89" s="7">
        <v>111188.5078125</v>
      </c>
      <c r="N89" s="22">
        <f t="shared" si="10"/>
        <v>1.265688359064199</v>
      </c>
      <c r="O89" s="27">
        <v>1170</v>
      </c>
      <c r="P89" s="32">
        <f t="shared" si="11"/>
        <v>120.28205128205128</v>
      </c>
      <c r="Q89" s="37" t="s">
        <v>29</v>
      </c>
      <c r="R89" t="s">
        <v>71</v>
      </c>
      <c r="T89" s="7">
        <v>85300</v>
      </c>
      <c r="U89"/>
      <c r="V89" t="s">
        <v>31</v>
      </c>
      <c r="W89">
        <v>401</v>
      </c>
      <c r="X89">
        <v>50</v>
      </c>
    </row>
    <row r="90" spans="1:25" x14ac:dyDescent="0.25">
      <c r="A90" t="s">
        <v>138</v>
      </c>
      <c r="B90" t="s">
        <v>139</v>
      </c>
      <c r="C90" s="17">
        <v>45014</v>
      </c>
      <c r="D90" s="7">
        <v>215000</v>
      </c>
      <c r="E90" t="s">
        <v>27</v>
      </c>
      <c r="F90" t="s">
        <v>28</v>
      </c>
      <c r="G90" s="7">
        <v>215000</v>
      </c>
      <c r="H90" s="7">
        <v>81200</v>
      </c>
      <c r="I90" s="12">
        <f t="shared" si="8"/>
        <v>37.767441860465119</v>
      </c>
      <c r="J90" s="7">
        <v>162376</v>
      </c>
      <c r="K90" s="7">
        <v>47259</v>
      </c>
      <c r="L90" s="7">
        <f t="shared" si="9"/>
        <v>167741</v>
      </c>
      <c r="M90" s="7">
        <v>132318.390625</v>
      </c>
      <c r="N90" s="22">
        <f t="shared" si="10"/>
        <v>1.267707377694687</v>
      </c>
      <c r="O90" s="27">
        <v>1360</v>
      </c>
      <c r="P90" s="32">
        <f t="shared" si="11"/>
        <v>123.3389705882353</v>
      </c>
      <c r="Q90" s="37" t="s">
        <v>29</v>
      </c>
      <c r="R90" t="s">
        <v>30</v>
      </c>
      <c r="T90" s="7">
        <v>44000</v>
      </c>
      <c r="U90"/>
      <c r="V90" t="s">
        <v>31</v>
      </c>
      <c r="W90">
        <v>401</v>
      </c>
      <c r="X90">
        <v>59</v>
      </c>
    </row>
    <row r="91" spans="1:25" x14ac:dyDescent="0.25">
      <c r="A91" t="s">
        <v>36</v>
      </c>
      <c r="B91" t="s">
        <v>37</v>
      </c>
      <c r="C91" s="17">
        <v>44482</v>
      </c>
      <c r="D91" s="7">
        <v>205000</v>
      </c>
      <c r="E91" t="s">
        <v>27</v>
      </c>
      <c r="F91" t="s">
        <v>38</v>
      </c>
      <c r="G91" s="7">
        <v>205000</v>
      </c>
      <c r="H91" s="7">
        <v>80800</v>
      </c>
      <c r="I91" s="12">
        <f t="shared" si="8"/>
        <v>39.414634146341463</v>
      </c>
      <c r="J91" s="7">
        <v>191501</v>
      </c>
      <c r="K91" s="7">
        <v>67267</v>
      </c>
      <c r="L91" s="7">
        <f t="shared" si="9"/>
        <v>137733</v>
      </c>
      <c r="M91" s="7">
        <v>108314.9453125</v>
      </c>
      <c r="N91" s="22">
        <f t="shared" si="10"/>
        <v>1.2715973737753901</v>
      </c>
      <c r="O91" s="27">
        <v>1434</v>
      </c>
      <c r="P91" s="32">
        <f t="shared" si="11"/>
        <v>96.04811715481172</v>
      </c>
      <c r="Q91" s="37" t="s">
        <v>29</v>
      </c>
      <c r="R91" t="s">
        <v>30</v>
      </c>
      <c r="T91" s="7">
        <v>63000</v>
      </c>
      <c r="U91" t="s">
        <v>39</v>
      </c>
      <c r="V91" t="s">
        <v>31</v>
      </c>
      <c r="W91">
        <v>401</v>
      </c>
      <c r="X91">
        <v>46</v>
      </c>
    </row>
    <row r="92" spans="1:25" x14ac:dyDescent="0.25">
      <c r="A92" t="s">
        <v>103</v>
      </c>
      <c r="B92" t="s">
        <v>104</v>
      </c>
      <c r="C92" s="17">
        <v>44944</v>
      </c>
      <c r="D92" s="7">
        <v>119900</v>
      </c>
      <c r="E92" t="s">
        <v>27</v>
      </c>
      <c r="F92" t="s">
        <v>28</v>
      </c>
      <c r="G92" s="7">
        <v>119900</v>
      </c>
      <c r="H92" s="7">
        <v>47400</v>
      </c>
      <c r="I92" s="12">
        <f t="shared" si="8"/>
        <v>39.532944120100083</v>
      </c>
      <c r="J92" s="7">
        <v>94875</v>
      </c>
      <c r="K92" s="7">
        <v>42897</v>
      </c>
      <c r="L92" s="7">
        <f t="shared" si="9"/>
        <v>77003</v>
      </c>
      <c r="M92" s="7">
        <v>59744.828125</v>
      </c>
      <c r="N92" s="22">
        <f t="shared" si="10"/>
        <v>1.2888647003702465</v>
      </c>
      <c r="O92" s="27">
        <v>1080</v>
      </c>
      <c r="P92" s="32">
        <f t="shared" si="11"/>
        <v>71.29907407407407</v>
      </c>
      <c r="Q92" s="37" t="s">
        <v>29</v>
      </c>
      <c r="R92" t="s">
        <v>30</v>
      </c>
      <c r="T92" s="7">
        <v>42680</v>
      </c>
      <c r="U92"/>
      <c r="V92" t="s">
        <v>31</v>
      </c>
      <c r="W92">
        <v>401</v>
      </c>
      <c r="X92">
        <v>45</v>
      </c>
    </row>
    <row r="93" spans="1:25" x14ac:dyDescent="0.25">
      <c r="A93" t="s">
        <v>176</v>
      </c>
      <c r="B93" t="s">
        <v>177</v>
      </c>
      <c r="C93" s="17">
        <v>44750</v>
      </c>
      <c r="D93" s="7">
        <v>270000</v>
      </c>
      <c r="E93" t="s">
        <v>27</v>
      </c>
      <c r="F93" t="s">
        <v>28</v>
      </c>
      <c r="G93" s="7">
        <v>270000</v>
      </c>
      <c r="H93" s="7">
        <v>100300</v>
      </c>
      <c r="I93" s="12">
        <f t="shared" si="8"/>
        <v>37.148148148148145</v>
      </c>
      <c r="J93" s="7">
        <v>200653</v>
      </c>
      <c r="K93" s="7">
        <v>59723</v>
      </c>
      <c r="L93" s="7">
        <f t="shared" si="9"/>
        <v>210277</v>
      </c>
      <c r="M93" s="7">
        <v>161988.5</v>
      </c>
      <c r="N93" s="22">
        <f t="shared" si="10"/>
        <v>1.2980983217944484</v>
      </c>
      <c r="O93" s="27">
        <v>1084</v>
      </c>
      <c r="P93" s="32">
        <f t="shared" si="11"/>
        <v>193.98247232472326</v>
      </c>
      <c r="Q93" s="37" t="s">
        <v>29</v>
      </c>
      <c r="R93" t="s">
        <v>30</v>
      </c>
      <c r="T93" s="7">
        <v>44000</v>
      </c>
      <c r="U93"/>
      <c r="V93" t="s">
        <v>31</v>
      </c>
      <c r="W93">
        <v>401</v>
      </c>
      <c r="X93">
        <v>61</v>
      </c>
    </row>
    <row r="94" spans="1:25" ht="15.75" thickBot="1" x14ac:dyDescent="0.3">
      <c r="A94" t="s">
        <v>88</v>
      </c>
      <c r="B94" t="s">
        <v>89</v>
      </c>
      <c r="C94" s="17">
        <v>44371</v>
      </c>
      <c r="D94" s="7">
        <v>220000</v>
      </c>
      <c r="E94" t="s">
        <v>27</v>
      </c>
      <c r="F94" t="s">
        <v>28</v>
      </c>
      <c r="G94" s="7">
        <v>220000</v>
      </c>
      <c r="H94" s="7">
        <v>84400</v>
      </c>
      <c r="I94" s="12">
        <f t="shared" si="8"/>
        <v>38.36363636363636</v>
      </c>
      <c r="J94" s="7">
        <v>168735</v>
      </c>
      <c r="K94" s="7">
        <v>64733</v>
      </c>
      <c r="L94" s="7">
        <f t="shared" si="9"/>
        <v>155267</v>
      </c>
      <c r="M94" s="7">
        <v>119542.53125</v>
      </c>
      <c r="N94" s="22">
        <f t="shared" si="10"/>
        <v>1.2988431680042747</v>
      </c>
      <c r="O94" s="27">
        <v>1664</v>
      </c>
      <c r="P94" s="32">
        <f t="shared" si="11"/>
        <v>93.309495192307693</v>
      </c>
      <c r="Q94" s="37" t="s">
        <v>29</v>
      </c>
      <c r="R94" t="s">
        <v>90</v>
      </c>
      <c r="T94" s="7">
        <v>58500</v>
      </c>
      <c r="U94"/>
      <c r="V94" t="s">
        <v>31</v>
      </c>
      <c r="W94">
        <v>401</v>
      </c>
      <c r="X94">
        <v>46</v>
      </c>
    </row>
    <row r="95" spans="1:25" ht="15.75" thickTop="1" x14ac:dyDescent="0.25">
      <c r="A95" s="3"/>
      <c r="B95" s="3"/>
      <c r="C95" s="18" t="s">
        <v>512</v>
      </c>
      <c r="D95" s="8">
        <f>+SUM(D2:D94)</f>
        <v>25981300</v>
      </c>
      <c r="E95" s="3"/>
      <c r="F95" s="3"/>
      <c r="G95" s="8">
        <f>+SUM(G2:G94)</f>
        <v>25981300</v>
      </c>
      <c r="H95" s="8">
        <f>+SUM(H2:H94)</f>
        <v>12491500</v>
      </c>
      <c r="I95" s="13"/>
      <c r="J95" s="8">
        <f>+SUM(J2:J94)</f>
        <v>25013818</v>
      </c>
      <c r="K95" s="8"/>
      <c r="L95" s="8">
        <f>+SUM(L2:L94)</f>
        <v>18213026</v>
      </c>
      <c r="M95" s="8">
        <f>+SUM(M2:M94)</f>
        <v>19786257.58203125</v>
      </c>
      <c r="N95" s="23"/>
      <c r="O95" s="28"/>
      <c r="P95" s="33">
        <f>AVERAGE(P2:P94)</f>
        <v>107.52200024298935</v>
      </c>
      <c r="Q95" s="38"/>
      <c r="R95" s="43">
        <f>ABS(N97-N96)*100</f>
        <v>2.5630254068032099</v>
      </c>
      <c r="S95" s="3"/>
      <c r="T95" s="3"/>
      <c r="U95" s="8"/>
      <c r="V95" s="3"/>
      <c r="W95" s="3"/>
      <c r="X95" s="3"/>
      <c r="Y95" s="3"/>
    </row>
    <row r="96" spans="1:25" x14ac:dyDescent="0.25">
      <c r="A96" s="4"/>
      <c r="B96" s="4"/>
      <c r="C96" s="19"/>
      <c r="D96" s="9"/>
      <c r="E96" s="4"/>
      <c r="F96" s="4"/>
      <c r="G96" s="9"/>
      <c r="H96" s="9" t="s">
        <v>513</v>
      </c>
      <c r="I96" s="14">
        <f>H95/G95*100</f>
        <v>48.078810529111323</v>
      </c>
      <c r="J96" s="9"/>
      <c r="K96" s="9"/>
      <c r="L96" s="9"/>
      <c r="M96" s="9" t="s">
        <v>514</v>
      </c>
      <c r="N96" s="24">
        <f>L95/M95</f>
        <v>0.92048867374192234</v>
      </c>
      <c r="O96" s="29"/>
      <c r="P96" s="34" t="s">
        <v>515</v>
      </c>
      <c r="Q96" s="39">
        <f>STDEV(N2:N94)</f>
        <v>0.21181195033006223</v>
      </c>
      <c r="R96" s="44"/>
      <c r="S96" s="4"/>
      <c r="T96" s="4"/>
      <c r="U96" s="9"/>
      <c r="V96" s="4"/>
      <c r="W96" s="4"/>
      <c r="X96" s="4"/>
      <c r="Y96" s="4"/>
    </row>
    <row r="97" spans="1:25" ht="15.75" thickBot="1" x14ac:dyDescent="0.3">
      <c r="A97" s="5"/>
      <c r="B97" s="5"/>
      <c r="C97" s="20"/>
      <c r="D97" s="10"/>
      <c r="E97" s="5"/>
      <c r="F97" s="5"/>
      <c r="G97" s="10"/>
      <c r="H97" s="10" t="s">
        <v>516</v>
      </c>
      <c r="I97" s="15">
        <f>STDEV(I2:I94)</f>
        <v>8.2206835053025049</v>
      </c>
      <c r="J97" s="10"/>
      <c r="K97" s="10"/>
      <c r="L97" s="10"/>
      <c r="M97" s="9" t="s">
        <v>517</v>
      </c>
      <c r="N97" s="24">
        <f>AVERAGE(N2:N94)</f>
        <v>0.94611892780995444</v>
      </c>
      <c r="O97" s="30"/>
      <c r="P97" s="35"/>
      <c r="Q97" s="46"/>
      <c r="R97" s="45"/>
      <c r="S97" s="5"/>
      <c r="T97" s="5"/>
      <c r="U97" s="10"/>
      <c r="V97" s="5"/>
      <c r="W97" s="5"/>
      <c r="X97" s="5"/>
      <c r="Y97" s="5"/>
    </row>
    <row r="98" spans="1:25" x14ac:dyDescent="0.25">
      <c r="M98" s="47" t="s">
        <v>518</v>
      </c>
      <c r="N98" s="48">
        <v>0.87</v>
      </c>
    </row>
    <row r="99" spans="1:25" ht="15.75" thickBot="1" x14ac:dyDescent="0.3">
      <c r="M99" s="49" t="s">
        <v>519</v>
      </c>
      <c r="N99" s="50">
        <v>0.92</v>
      </c>
    </row>
  </sheetData>
  <conditionalFormatting sqref="A2:X94">
    <cfRule type="expression" dxfId="7" priority="1" stopIfTrue="1">
      <formula>MOD(ROW(),4)&gt;1</formula>
    </cfRule>
    <cfRule type="expression" dxfId="6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4C940-5595-46BD-B798-1BB58B8BC57E}">
  <dimension ref="A1:AW228"/>
  <sheetViews>
    <sheetView workbookViewId="0">
      <selection activeCell="A108" sqref="A108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17" bestFit="1" customWidth="1"/>
    <col min="4" max="4" width="11.85546875" style="7" bestFit="1" customWidth="1"/>
    <col min="5" max="5" width="5.5703125" bestFit="1" customWidth="1"/>
    <col min="6" max="6" width="38.42578125" bestFit="1" customWidth="1"/>
    <col min="7" max="7" width="11.85546875" style="7" bestFit="1" customWidth="1"/>
    <col min="8" max="8" width="12.7109375" style="7" bestFit="1" customWidth="1"/>
    <col min="9" max="9" width="12.85546875" style="12" bestFit="1" customWidth="1"/>
    <col min="10" max="10" width="13.42578125" style="7" bestFit="1" customWidth="1"/>
    <col min="11" max="11" width="11" style="7" bestFit="1" customWidth="1"/>
    <col min="12" max="12" width="13.5703125" style="7" bestFit="1" customWidth="1"/>
    <col min="13" max="13" width="12.7109375" style="7" bestFit="1" customWidth="1"/>
    <col min="14" max="14" width="7.7109375" style="22" bestFit="1" customWidth="1"/>
    <col min="15" max="15" width="10.140625" style="27" bestFit="1" customWidth="1"/>
    <col min="16" max="16" width="15.5703125" style="32" bestFit="1" customWidth="1"/>
    <col min="17" max="17" width="8.7109375" style="40" bestFit="1" customWidth="1"/>
    <col min="18" max="18" width="18.85546875" style="42" bestFit="1" customWidth="1"/>
    <col min="19" max="19" width="13.28515625" bestFit="1" customWidth="1"/>
    <col min="20" max="20" width="9.42578125" bestFit="1" customWidth="1"/>
    <col min="21" max="21" width="10.7109375" style="7" bestFit="1" customWidth="1"/>
    <col min="22" max="22" width="36.5703125" bestFit="1" customWidth="1"/>
    <col min="23" max="23" width="29" bestFit="1" customWidth="1"/>
    <col min="24" max="25" width="13.7109375" bestFit="1" customWidth="1"/>
  </cols>
  <sheetData>
    <row r="1" spans="1:49" x14ac:dyDescent="0.25">
      <c r="A1" s="51" t="s">
        <v>520</v>
      </c>
    </row>
    <row r="2" spans="1:49" hidden="1" x14ac:dyDescent="0.25">
      <c r="A2" s="1" t="s">
        <v>0</v>
      </c>
      <c r="B2" s="1" t="s">
        <v>1</v>
      </c>
      <c r="C2" s="16" t="s">
        <v>2</v>
      </c>
      <c r="D2" s="6" t="s">
        <v>3</v>
      </c>
      <c r="E2" s="1" t="s">
        <v>4</v>
      </c>
      <c r="F2" s="1" t="s">
        <v>5</v>
      </c>
      <c r="G2" s="6" t="s">
        <v>6</v>
      </c>
      <c r="H2" s="6" t="s">
        <v>7</v>
      </c>
      <c r="I2" s="11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21" t="s">
        <v>13</v>
      </c>
      <c r="O2" s="26" t="s">
        <v>14</v>
      </c>
      <c r="P2" s="31" t="s">
        <v>15</v>
      </c>
      <c r="Q2" s="36" t="s">
        <v>16</v>
      </c>
      <c r="R2" s="1" t="s">
        <v>18</v>
      </c>
      <c r="S2" s="1" t="s">
        <v>19</v>
      </c>
      <c r="T2" s="6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 hidden="1" x14ac:dyDescent="0.25">
      <c r="A3" t="s">
        <v>250</v>
      </c>
      <c r="B3" t="s">
        <v>251</v>
      </c>
      <c r="C3" s="17">
        <v>44452</v>
      </c>
      <c r="D3" s="7">
        <v>530000</v>
      </c>
      <c r="E3" t="s">
        <v>27</v>
      </c>
      <c r="F3" t="s">
        <v>28</v>
      </c>
      <c r="G3" s="7">
        <v>530000</v>
      </c>
      <c r="H3" s="7">
        <v>291600</v>
      </c>
      <c r="I3" s="12">
        <f t="shared" ref="I3:I34" si="0">H3/G3*100</f>
        <v>55.018867924528301</v>
      </c>
      <c r="J3" s="7">
        <v>583171</v>
      </c>
      <c r="K3" s="7">
        <v>76474</v>
      </c>
      <c r="L3" s="7">
        <f t="shared" ref="L3:L34" si="1">G3-K3</f>
        <v>453526</v>
      </c>
      <c r="M3" s="7">
        <v>589182.5625</v>
      </c>
      <c r="N3" s="22">
        <f t="shared" ref="N3:N34" si="2">L3/M3</f>
        <v>0.76975462083537138</v>
      </c>
      <c r="O3" s="27">
        <v>3900</v>
      </c>
      <c r="P3" s="32">
        <f t="shared" ref="P3:P34" si="3">L3/O3</f>
        <v>116.28871794871795</v>
      </c>
      <c r="Q3" s="37" t="s">
        <v>252</v>
      </c>
      <c r="R3" t="s">
        <v>58</v>
      </c>
      <c r="T3" s="7">
        <v>42000</v>
      </c>
      <c r="U3"/>
      <c r="V3" t="s">
        <v>253</v>
      </c>
      <c r="W3">
        <v>401</v>
      </c>
      <c r="X3">
        <v>76</v>
      </c>
    </row>
    <row r="4" spans="1:49" hidden="1" x14ac:dyDescent="0.25">
      <c r="A4" t="s">
        <v>351</v>
      </c>
      <c r="B4" t="s">
        <v>352</v>
      </c>
      <c r="C4" s="17">
        <v>44846</v>
      </c>
      <c r="D4" s="7">
        <v>425000</v>
      </c>
      <c r="E4" t="s">
        <v>27</v>
      </c>
      <c r="F4" t="s">
        <v>28</v>
      </c>
      <c r="G4" s="7">
        <v>425000</v>
      </c>
      <c r="H4" s="7">
        <v>181500</v>
      </c>
      <c r="I4" s="12">
        <f t="shared" si="0"/>
        <v>42.705882352941174</v>
      </c>
      <c r="J4" s="7">
        <v>362984</v>
      </c>
      <c r="K4" s="7">
        <v>55198</v>
      </c>
      <c r="L4" s="7">
        <f t="shared" si="1"/>
        <v>369802</v>
      </c>
      <c r="M4" s="7">
        <v>357890.6875</v>
      </c>
      <c r="N4" s="22">
        <f t="shared" si="2"/>
        <v>1.0332819850195181</v>
      </c>
      <c r="O4" s="27">
        <v>2114</v>
      </c>
      <c r="P4" s="32">
        <f t="shared" si="3"/>
        <v>174.92999053926206</v>
      </c>
      <c r="Q4" s="37" t="s">
        <v>252</v>
      </c>
      <c r="R4" t="s">
        <v>90</v>
      </c>
      <c r="T4" s="7">
        <v>42000</v>
      </c>
      <c r="U4"/>
      <c r="V4" t="s">
        <v>253</v>
      </c>
      <c r="W4">
        <v>401</v>
      </c>
      <c r="X4">
        <v>84</v>
      </c>
    </row>
    <row r="5" spans="1:49" hidden="1" x14ac:dyDescent="0.25">
      <c r="A5" t="s">
        <v>292</v>
      </c>
      <c r="B5" t="s">
        <v>293</v>
      </c>
      <c r="C5" s="17">
        <v>44833</v>
      </c>
      <c r="D5" s="7">
        <v>172500</v>
      </c>
      <c r="E5" t="s">
        <v>27</v>
      </c>
      <c r="F5" t="s">
        <v>28</v>
      </c>
      <c r="G5" s="7">
        <v>172500</v>
      </c>
      <c r="H5" s="7">
        <v>142400</v>
      </c>
      <c r="I5" s="12">
        <f t="shared" si="0"/>
        <v>82.550724637681157</v>
      </c>
      <c r="J5" s="7">
        <v>284833</v>
      </c>
      <c r="K5" s="7">
        <v>70728</v>
      </c>
      <c r="L5" s="7">
        <f t="shared" si="1"/>
        <v>101772</v>
      </c>
      <c r="M5" s="7">
        <v>240567.421875</v>
      </c>
      <c r="N5" s="22">
        <f t="shared" si="2"/>
        <v>0.42304980120243058</v>
      </c>
      <c r="O5" s="27">
        <v>1680</v>
      </c>
      <c r="P5" s="32">
        <f t="shared" si="3"/>
        <v>60.578571428571429</v>
      </c>
      <c r="Q5" s="37" t="s">
        <v>228</v>
      </c>
      <c r="R5" t="s">
        <v>30</v>
      </c>
      <c r="T5" s="7">
        <v>60000</v>
      </c>
      <c r="U5"/>
      <c r="V5" t="s">
        <v>229</v>
      </c>
      <c r="W5">
        <v>401</v>
      </c>
      <c r="X5">
        <v>62</v>
      </c>
    </row>
    <row r="6" spans="1:49" hidden="1" x14ac:dyDescent="0.25">
      <c r="A6" t="s">
        <v>270</v>
      </c>
      <c r="B6" t="s">
        <v>271</v>
      </c>
      <c r="C6" s="17">
        <v>44503</v>
      </c>
      <c r="D6" s="7">
        <v>200000</v>
      </c>
      <c r="E6" t="s">
        <v>27</v>
      </c>
      <c r="F6" t="s">
        <v>28</v>
      </c>
      <c r="G6" s="7">
        <v>200000</v>
      </c>
      <c r="H6" s="7">
        <v>158800</v>
      </c>
      <c r="I6" s="12">
        <f t="shared" si="0"/>
        <v>79.400000000000006</v>
      </c>
      <c r="J6" s="7">
        <v>317626</v>
      </c>
      <c r="K6" s="7">
        <v>66414</v>
      </c>
      <c r="L6" s="7">
        <f t="shared" si="1"/>
        <v>133586</v>
      </c>
      <c r="M6" s="7">
        <v>282260.6875</v>
      </c>
      <c r="N6" s="22">
        <f t="shared" si="2"/>
        <v>0.47327171623926551</v>
      </c>
      <c r="O6" s="27">
        <v>1647</v>
      </c>
      <c r="P6" s="32">
        <f t="shared" si="3"/>
        <v>81.108682452944748</v>
      </c>
      <c r="Q6" s="37" t="s">
        <v>228</v>
      </c>
      <c r="R6" t="s">
        <v>30</v>
      </c>
      <c r="T6" s="7">
        <v>60000</v>
      </c>
      <c r="U6"/>
      <c r="V6" t="s">
        <v>229</v>
      </c>
      <c r="W6">
        <v>401</v>
      </c>
      <c r="X6">
        <v>63</v>
      </c>
    </row>
    <row r="7" spans="1:49" hidden="1" x14ac:dyDescent="0.25">
      <c r="A7" t="s">
        <v>290</v>
      </c>
      <c r="B7" t="s">
        <v>291</v>
      </c>
      <c r="C7" s="17">
        <v>44736</v>
      </c>
      <c r="D7" s="7">
        <v>315000</v>
      </c>
      <c r="E7" t="s">
        <v>27</v>
      </c>
      <c r="F7" t="s">
        <v>28</v>
      </c>
      <c r="G7" s="7">
        <v>315000</v>
      </c>
      <c r="H7" s="7">
        <v>219700</v>
      </c>
      <c r="I7" s="12">
        <f t="shared" si="0"/>
        <v>69.746031746031747</v>
      </c>
      <c r="J7" s="7">
        <v>439361</v>
      </c>
      <c r="K7" s="7">
        <v>66319</v>
      </c>
      <c r="L7" s="7">
        <f t="shared" si="1"/>
        <v>248681</v>
      </c>
      <c r="M7" s="7">
        <v>419148.3125</v>
      </c>
      <c r="N7" s="22">
        <f t="shared" si="2"/>
        <v>0.5933007305140946</v>
      </c>
      <c r="O7" s="27">
        <v>3337</v>
      </c>
      <c r="P7" s="32">
        <f t="shared" si="3"/>
        <v>74.522325442013781</v>
      </c>
      <c r="Q7" s="37" t="s">
        <v>228</v>
      </c>
      <c r="R7" t="s">
        <v>90</v>
      </c>
      <c r="T7" s="7">
        <v>60000</v>
      </c>
      <c r="U7"/>
      <c r="V7" t="s">
        <v>229</v>
      </c>
      <c r="W7">
        <v>401</v>
      </c>
      <c r="X7">
        <v>71</v>
      </c>
    </row>
    <row r="8" spans="1:49" hidden="1" x14ac:dyDescent="0.25">
      <c r="A8" t="s">
        <v>282</v>
      </c>
      <c r="B8" t="s">
        <v>283</v>
      </c>
      <c r="C8" s="17">
        <v>44333</v>
      </c>
      <c r="D8" s="7">
        <v>260000</v>
      </c>
      <c r="E8" t="s">
        <v>27</v>
      </c>
      <c r="F8" t="s">
        <v>28</v>
      </c>
      <c r="G8" s="7">
        <v>260000</v>
      </c>
      <c r="H8" s="7">
        <v>145900</v>
      </c>
      <c r="I8" s="12">
        <f t="shared" si="0"/>
        <v>56.115384615384613</v>
      </c>
      <c r="J8" s="7">
        <v>291883</v>
      </c>
      <c r="K8" s="7">
        <v>64744</v>
      </c>
      <c r="L8" s="7">
        <f t="shared" si="1"/>
        <v>195256</v>
      </c>
      <c r="M8" s="7">
        <v>255212.359375</v>
      </c>
      <c r="N8" s="22">
        <f t="shared" si="2"/>
        <v>0.76507266528223949</v>
      </c>
      <c r="O8" s="27">
        <v>1487</v>
      </c>
      <c r="P8" s="32">
        <f t="shared" si="3"/>
        <v>131.30867518493611</v>
      </c>
      <c r="Q8" s="37" t="s">
        <v>228</v>
      </c>
      <c r="R8" t="s">
        <v>30</v>
      </c>
      <c r="T8" s="7">
        <v>60000</v>
      </c>
      <c r="U8"/>
      <c r="V8" t="s">
        <v>229</v>
      </c>
      <c r="W8">
        <v>401</v>
      </c>
      <c r="X8">
        <v>65</v>
      </c>
    </row>
    <row r="9" spans="1:49" hidden="1" x14ac:dyDescent="0.25">
      <c r="A9" t="s">
        <v>284</v>
      </c>
      <c r="B9" t="s">
        <v>285</v>
      </c>
      <c r="C9" s="17">
        <v>44473</v>
      </c>
      <c r="D9" s="7">
        <v>246000</v>
      </c>
      <c r="E9" t="s">
        <v>27</v>
      </c>
      <c r="F9" t="s">
        <v>28</v>
      </c>
      <c r="G9" s="7">
        <v>246000</v>
      </c>
      <c r="H9" s="7">
        <v>137600</v>
      </c>
      <c r="I9" s="12">
        <f t="shared" si="0"/>
        <v>55.934959349593491</v>
      </c>
      <c r="J9" s="7">
        <v>275239</v>
      </c>
      <c r="K9" s="7">
        <v>64666</v>
      </c>
      <c r="L9" s="7">
        <f t="shared" si="1"/>
        <v>181334</v>
      </c>
      <c r="M9" s="7">
        <v>236598.875</v>
      </c>
      <c r="N9" s="22">
        <f t="shared" si="2"/>
        <v>0.76641953601850388</v>
      </c>
      <c r="O9" s="27">
        <v>1860</v>
      </c>
      <c r="P9" s="32">
        <f t="shared" si="3"/>
        <v>97.491397849462359</v>
      </c>
      <c r="Q9" s="37" t="s">
        <v>228</v>
      </c>
      <c r="R9" t="s">
        <v>58</v>
      </c>
      <c r="T9" s="7">
        <v>60000</v>
      </c>
      <c r="U9"/>
      <c r="V9" t="s">
        <v>229</v>
      </c>
      <c r="W9">
        <v>401</v>
      </c>
      <c r="X9">
        <v>71</v>
      </c>
    </row>
    <row r="10" spans="1:49" hidden="1" x14ac:dyDescent="0.25">
      <c r="A10" t="s">
        <v>286</v>
      </c>
      <c r="B10" t="s">
        <v>287</v>
      </c>
      <c r="C10" s="17">
        <v>44365</v>
      </c>
      <c r="D10" s="7">
        <v>206000</v>
      </c>
      <c r="E10" t="s">
        <v>27</v>
      </c>
      <c r="F10" t="s">
        <v>28</v>
      </c>
      <c r="G10" s="7">
        <v>206000</v>
      </c>
      <c r="H10" s="7">
        <v>114300</v>
      </c>
      <c r="I10" s="12">
        <f t="shared" si="0"/>
        <v>55.485436893203889</v>
      </c>
      <c r="J10" s="7">
        <v>228694</v>
      </c>
      <c r="K10" s="7">
        <v>62323</v>
      </c>
      <c r="L10" s="7">
        <f t="shared" si="1"/>
        <v>143677</v>
      </c>
      <c r="M10" s="7">
        <v>186933.703125</v>
      </c>
      <c r="N10" s="22">
        <f t="shared" si="2"/>
        <v>0.76859869353748989</v>
      </c>
      <c r="O10" s="27">
        <v>1354</v>
      </c>
      <c r="P10" s="32">
        <f t="shared" si="3"/>
        <v>106.11299852289513</v>
      </c>
      <c r="Q10" s="37" t="s">
        <v>228</v>
      </c>
      <c r="R10" t="s">
        <v>30</v>
      </c>
      <c r="T10" s="7">
        <v>60000</v>
      </c>
      <c r="U10"/>
      <c r="V10" t="s">
        <v>229</v>
      </c>
      <c r="W10">
        <v>401</v>
      </c>
      <c r="X10">
        <v>60</v>
      </c>
    </row>
    <row r="11" spans="1:49" hidden="1" x14ac:dyDescent="0.25">
      <c r="A11" t="s">
        <v>280</v>
      </c>
      <c r="B11" t="s">
        <v>281</v>
      </c>
      <c r="C11" s="17">
        <v>44379</v>
      </c>
      <c r="D11" s="7">
        <v>264000</v>
      </c>
      <c r="E11" t="s">
        <v>27</v>
      </c>
      <c r="F11" t="s">
        <v>28</v>
      </c>
      <c r="G11" s="7">
        <v>264000</v>
      </c>
      <c r="H11" s="7">
        <v>147200</v>
      </c>
      <c r="I11" s="12">
        <f t="shared" si="0"/>
        <v>55.757575757575765</v>
      </c>
      <c r="J11" s="7">
        <v>294321</v>
      </c>
      <c r="K11" s="7">
        <v>65435</v>
      </c>
      <c r="L11" s="7">
        <f t="shared" si="1"/>
        <v>198565</v>
      </c>
      <c r="M11" s="7">
        <v>257175.28125</v>
      </c>
      <c r="N11" s="22">
        <f t="shared" si="2"/>
        <v>0.77209986525483776</v>
      </c>
      <c r="O11" s="27">
        <v>1737</v>
      </c>
      <c r="P11" s="32">
        <f t="shared" si="3"/>
        <v>114.31491076568797</v>
      </c>
      <c r="Q11" s="37" t="s">
        <v>228</v>
      </c>
      <c r="R11" t="s">
        <v>30</v>
      </c>
      <c r="T11" s="7">
        <v>60000</v>
      </c>
      <c r="U11"/>
      <c r="V11" t="s">
        <v>229</v>
      </c>
      <c r="W11">
        <v>401</v>
      </c>
      <c r="X11">
        <v>73</v>
      </c>
    </row>
    <row r="12" spans="1:49" hidden="1" x14ac:dyDescent="0.25">
      <c r="A12" t="s">
        <v>262</v>
      </c>
      <c r="B12" t="s">
        <v>263</v>
      </c>
      <c r="C12" s="17">
        <v>44470</v>
      </c>
      <c r="D12" s="7">
        <v>155000</v>
      </c>
      <c r="E12" t="s">
        <v>27</v>
      </c>
      <c r="F12" t="s">
        <v>28</v>
      </c>
      <c r="G12" s="7">
        <v>155000</v>
      </c>
      <c r="H12" s="7">
        <v>83600</v>
      </c>
      <c r="I12" s="12">
        <f t="shared" si="0"/>
        <v>53.935483870967737</v>
      </c>
      <c r="J12" s="7">
        <v>167225</v>
      </c>
      <c r="K12" s="7">
        <v>67366</v>
      </c>
      <c r="L12" s="7">
        <f t="shared" si="1"/>
        <v>87634</v>
      </c>
      <c r="M12" s="7">
        <v>112201.125</v>
      </c>
      <c r="N12" s="22">
        <f t="shared" si="2"/>
        <v>0.78104386208248799</v>
      </c>
      <c r="O12" s="27">
        <v>988</v>
      </c>
      <c r="P12" s="32">
        <f t="shared" si="3"/>
        <v>88.698380566801617</v>
      </c>
      <c r="Q12" s="37" t="s">
        <v>228</v>
      </c>
      <c r="R12" t="s">
        <v>30</v>
      </c>
      <c r="T12" s="7">
        <v>55000</v>
      </c>
      <c r="U12"/>
      <c r="V12" t="s">
        <v>229</v>
      </c>
      <c r="W12">
        <v>401</v>
      </c>
      <c r="X12">
        <v>55</v>
      </c>
    </row>
    <row r="13" spans="1:49" hidden="1" x14ac:dyDescent="0.25">
      <c r="A13" t="s">
        <v>266</v>
      </c>
      <c r="B13" t="s">
        <v>267</v>
      </c>
      <c r="C13" s="17">
        <v>44963</v>
      </c>
      <c r="D13" s="7">
        <v>260000</v>
      </c>
      <c r="E13" t="s">
        <v>27</v>
      </c>
      <c r="F13" t="s">
        <v>28</v>
      </c>
      <c r="G13" s="7">
        <v>260000</v>
      </c>
      <c r="H13" s="7">
        <v>137200</v>
      </c>
      <c r="I13" s="12">
        <f t="shared" si="0"/>
        <v>52.769230769230766</v>
      </c>
      <c r="J13" s="7">
        <v>274416</v>
      </c>
      <c r="K13" s="7">
        <v>69885</v>
      </c>
      <c r="L13" s="7">
        <f t="shared" si="1"/>
        <v>190115</v>
      </c>
      <c r="M13" s="7">
        <v>229810.109375</v>
      </c>
      <c r="N13" s="22">
        <f t="shared" si="2"/>
        <v>0.82726996004241815</v>
      </c>
      <c r="O13" s="27">
        <v>1155</v>
      </c>
      <c r="P13" s="32">
        <f t="shared" si="3"/>
        <v>164.60173160173161</v>
      </c>
      <c r="Q13" s="37" t="s">
        <v>228</v>
      </c>
      <c r="R13" t="s">
        <v>30</v>
      </c>
      <c r="T13" s="7">
        <v>60000</v>
      </c>
      <c r="U13"/>
      <c r="V13" t="s">
        <v>229</v>
      </c>
      <c r="W13">
        <v>401</v>
      </c>
      <c r="X13">
        <v>69</v>
      </c>
    </row>
    <row r="14" spans="1:49" hidden="1" x14ac:dyDescent="0.25">
      <c r="A14" t="s">
        <v>230</v>
      </c>
      <c r="B14" t="s">
        <v>231</v>
      </c>
      <c r="C14" s="17">
        <v>45051</v>
      </c>
      <c r="D14" s="7">
        <v>197000</v>
      </c>
      <c r="E14" t="s">
        <v>27</v>
      </c>
      <c r="F14" t="s">
        <v>28</v>
      </c>
      <c r="G14" s="7">
        <v>197000</v>
      </c>
      <c r="H14" s="7">
        <v>104100</v>
      </c>
      <c r="I14" s="12">
        <f t="shared" si="0"/>
        <v>52.842639593908622</v>
      </c>
      <c r="J14" s="7">
        <v>208220</v>
      </c>
      <c r="K14" s="7">
        <v>39270</v>
      </c>
      <c r="L14" s="7">
        <f t="shared" si="1"/>
        <v>157730</v>
      </c>
      <c r="M14" s="7">
        <v>189831.453125</v>
      </c>
      <c r="N14" s="22">
        <f t="shared" si="2"/>
        <v>0.83089497237393073</v>
      </c>
      <c r="O14" s="27">
        <v>1378</v>
      </c>
      <c r="P14" s="32">
        <f t="shared" si="3"/>
        <v>114.46298984034833</v>
      </c>
      <c r="Q14" s="37" t="s">
        <v>228</v>
      </c>
      <c r="R14" t="s">
        <v>30</v>
      </c>
      <c r="T14" s="7">
        <v>35000</v>
      </c>
      <c r="U14"/>
      <c r="V14" t="s">
        <v>229</v>
      </c>
      <c r="W14">
        <v>401</v>
      </c>
      <c r="X14">
        <v>77</v>
      </c>
    </row>
    <row r="15" spans="1:49" hidden="1" x14ac:dyDescent="0.25">
      <c r="A15" t="s">
        <v>256</v>
      </c>
      <c r="B15" t="s">
        <v>257</v>
      </c>
      <c r="C15" s="17">
        <v>44827</v>
      </c>
      <c r="D15" s="7">
        <v>219000</v>
      </c>
      <c r="E15" t="s">
        <v>27</v>
      </c>
      <c r="F15" t="s">
        <v>28</v>
      </c>
      <c r="G15" s="7">
        <v>219000</v>
      </c>
      <c r="H15" s="7">
        <v>106400</v>
      </c>
      <c r="I15" s="12">
        <f t="shared" si="0"/>
        <v>48.584474885844749</v>
      </c>
      <c r="J15" s="7">
        <v>212860</v>
      </c>
      <c r="K15" s="7">
        <v>63547</v>
      </c>
      <c r="L15" s="7">
        <f t="shared" si="1"/>
        <v>155453</v>
      </c>
      <c r="M15" s="7">
        <v>167767.421875</v>
      </c>
      <c r="N15" s="22">
        <f t="shared" si="2"/>
        <v>0.92659825288264119</v>
      </c>
      <c r="O15" s="27">
        <v>1988</v>
      </c>
      <c r="P15" s="32">
        <f t="shared" si="3"/>
        <v>78.195674044265587</v>
      </c>
      <c r="Q15" s="37" t="s">
        <v>228</v>
      </c>
      <c r="R15" t="s">
        <v>192</v>
      </c>
      <c r="T15" s="7">
        <v>55000</v>
      </c>
      <c r="U15"/>
      <c r="V15" t="s">
        <v>229</v>
      </c>
      <c r="W15">
        <v>401</v>
      </c>
      <c r="X15">
        <v>57</v>
      </c>
    </row>
    <row r="16" spans="1:49" hidden="1" x14ac:dyDescent="0.25">
      <c r="A16" t="s">
        <v>264</v>
      </c>
      <c r="B16" t="s">
        <v>265</v>
      </c>
      <c r="C16" s="17">
        <v>44974</v>
      </c>
      <c r="D16" s="7">
        <v>212500</v>
      </c>
      <c r="E16" t="s">
        <v>27</v>
      </c>
      <c r="F16" t="s">
        <v>28</v>
      </c>
      <c r="G16" s="7">
        <v>212500</v>
      </c>
      <c r="H16" s="7">
        <v>103300</v>
      </c>
      <c r="I16" s="12">
        <f t="shared" si="0"/>
        <v>48.611764705882351</v>
      </c>
      <c r="J16" s="7">
        <v>206561</v>
      </c>
      <c r="K16" s="7">
        <v>63668</v>
      </c>
      <c r="L16" s="7">
        <f t="shared" si="1"/>
        <v>148832</v>
      </c>
      <c r="M16" s="7">
        <v>160553.9375</v>
      </c>
      <c r="N16" s="22">
        <f t="shared" si="2"/>
        <v>0.92699065695601512</v>
      </c>
      <c r="O16" s="27">
        <v>1331</v>
      </c>
      <c r="P16" s="32">
        <f t="shared" si="3"/>
        <v>111.81968444778362</v>
      </c>
      <c r="Q16" s="37" t="s">
        <v>228</v>
      </c>
      <c r="R16" t="s">
        <v>30</v>
      </c>
      <c r="T16" s="7">
        <v>60000</v>
      </c>
      <c r="U16"/>
      <c r="V16" t="s">
        <v>229</v>
      </c>
      <c r="W16">
        <v>401</v>
      </c>
      <c r="X16">
        <v>63</v>
      </c>
    </row>
    <row r="17" spans="1:24" hidden="1" x14ac:dyDescent="0.25">
      <c r="A17" t="s">
        <v>274</v>
      </c>
      <c r="B17" t="s">
        <v>275</v>
      </c>
      <c r="C17" s="17">
        <v>44400</v>
      </c>
      <c r="D17" s="7">
        <v>257500</v>
      </c>
      <c r="E17" t="s">
        <v>27</v>
      </c>
      <c r="F17" t="s">
        <v>28</v>
      </c>
      <c r="G17" s="7">
        <v>257500</v>
      </c>
      <c r="H17" s="7">
        <v>122800</v>
      </c>
      <c r="I17" s="12">
        <f t="shared" si="0"/>
        <v>47.689320388349515</v>
      </c>
      <c r="J17" s="7">
        <v>245555</v>
      </c>
      <c r="K17" s="7">
        <v>63074</v>
      </c>
      <c r="L17" s="7">
        <f t="shared" si="1"/>
        <v>194426</v>
      </c>
      <c r="M17" s="7">
        <v>205034.828125</v>
      </c>
      <c r="N17" s="22">
        <f t="shared" si="2"/>
        <v>0.94825840945162598</v>
      </c>
      <c r="O17" s="27">
        <v>1560</v>
      </c>
      <c r="P17" s="32">
        <f t="shared" si="3"/>
        <v>124.63205128205128</v>
      </c>
      <c r="Q17" s="37" t="s">
        <v>228</v>
      </c>
      <c r="R17" t="s">
        <v>30</v>
      </c>
      <c r="T17" s="7">
        <v>60000</v>
      </c>
      <c r="U17"/>
      <c r="V17" t="s">
        <v>229</v>
      </c>
      <c r="W17">
        <v>401</v>
      </c>
      <c r="X17">
        <v>58</v>
      </c>
    </row>
    <row r="18" spans="1:24" hidden="1" x14ac:dyDescent="0.25">
      <c r="A18" t="s">
        <v>276</v>
      </c>
      <c r="B18" t="s">
        <v>277</v>
      </c>
      <c r="C18" s="17">
        <v>44742</v>
      </c>
      <c r="D18" s="7">
        <v>278250</v>
      </c>
      <c r="E18" t="s">
        <v>27</v>
      </c>
      <c r="F18" t="s">
        <v>28</v>
      </c>
      <c r="G18" s="7">
        <v>278250</v>
      </c>
      <c r="H18" s="7">
        <v>129700</v>
      </c>
      <c r="I18" s="12">
        <f t="shared" si="0"/>
        <v>46.612758310871513</v>
      </c>
      <c r="J18" s="7">
        <v>259405</v>
      </c>
      <c r="K18" s="7">
        <v>65185</v>
      </c>
      <c r="L18" s="7">
        <f t="shared" si="1"/>
        <v>213065</v>
      </c>
      <c r="M18" s="7">
        <v>218224.71875</v>
      </c>
      <c r="N18" s="22">
        <f t="shared" si="2"/>
        <v>0.9763559381377368</v>
      </c>
      <c r="O18" s="27">
        <v>1159</v>
      </c>
      <c r="P18" s="32">
        <f t="shared" si="3"/>
        <v>183.83520276100086</v>
      </c>
      <c r="Q18" s="37" t="s">
        <v>228</v>
      </c>
      <c r="R18" t="s">
        <v>30</v>
      </c>
      <c r="T18" s="7">
        <v>60000</v>
      </c>
      <c r="U18"/>
      <c r="V18" t="s">
        <v>229</v>
      </c>
      <c r="W18">
        <v>401</v>
      </c>
      <c r="X18">
        <v>63</v>
      </c>
    </row>
    <row r="19" spans="1:24" hidden="1" x14ac:dyDescent="0.25">
      <c r="A19" t="s">
        <v>226</v>
      </c>
      <c r="B19" t="s">
        <v>227</v>
      </c>
      <c r="C19" s="17">
        <v>44804</v>
      </c>
      <c r="D19" s="7">
        <v>210000</v>
      </c>
      <c r="E19" t="s">
        <v>27</v>
      </c>
      <c r="F19" t="s">
        <v>28</v>
      </c>
      <c r="G19" s="7">
        <v>210000</v>
      </c>
      <c r="H19" s="7">
        <v>96400</v>
      </c>
      <c r="I19" s="12">
        <f t="shared" si="0"/>
        <v>45.904761904761905</v>
      </c>
      <c r="J19" s="7">
        <v>192702</v>
      </c>
      <c r="K19" s="7">
        <v>38611</v>
      </c>
      <c r="L19" s="7">
        <f t="shared" si="1"/>
        <v>171389</v>
      </c>
      <c r="M19" s="7">
        <v>173135.953125</v>
      </c>
      <c r="N19" s="22">
        <f t="shared" si="2"/>
        <v>0.98990993439855479</v>
      </c>
      <c r="O19" s="27">
        <v>1541</v>
      </c>
      <c r="P19" s="32">
        <f t="shared" si="3"/>
        <v>111.21933809214795</v>
      </c>
      <c r="Q19" s="37" t="s">
        <v>228</v>
      </c>
      <c r="R19" t="s">
        <v>192</v>
      </c>
      <c r="T19" s="7">
        <v>35000</v>
      </c>
      <c r="U19"/>
      <c r="V19" t="s">
        <v>229</v>
      </c>
      <c r="W19">
        <v>401</v>
      </c>
      <c r="X19">
        <v>75</v>
      </c>
    </row>
    <row r="20" spans="1:24" hidden="1" x14ac:dyDescent="0.25">
      <c r="A20" t="s">
        <v>268</v>
      </c>
      <c r="B20" t="s">
        <v>269</v>
      </c>
      <c r="C20" s="17">
        <v>44496</v>
      </c>
      <c r="D20" s="7">
        <v>235000</v>
      </c>
      <c r="E20" t="s">
        <v>27</v>
      </c>
      <c r="F20" t="s">
        <v>28</v>
      </c>
      <c r="G20" s="7">
        <v>235000</v>
      </c>
      <c r="H20" s="7">
        <v>105900</v>
      </c>
      <c r="I20" s="12">
        <f t="shared" si="0"/>
        <v>45.063829787234042</v>
      </c>
      <c r="J20" s="7">
        <v>211768</v>
      </c>
      <c r="K20" s="7">
        <v>62406</v>
      </c>
      <c r="L20" s="7">
        <f t="shared" si="1"/>
        <v>172594</v>
      </c>
      <c r="M20" s="7">
        <v>167822.46875</v>
      </c>
      <c r="N20" s="22">
        <f t="shared" si="2"/>
        <v>1.0284320167945331</v>
      </c>
      <c r="O20" s="27">
        <v>1591</v>
      </c>
      <c r="P20" s="32">
        <f t="shared" si="3"/>
        <v>108.48145820238844</v>
      </c>
      <c r="Q20" s="37" t="s">
        <v>228</v>
      </c>
      <c r="R20" t="s">
        <v>30</v>
      </c>
      <c r="T20" s="7">
        <v>60000</v>
      </c>
      <c r="U20"/>
      <c r="V20" t="s">
        <v>229</v>
      </c>
      <c r="W20">
        <v>401</v>
      </c>
      <c r="X20">
        <v>53</v>
      </c>
    </row>
    <row r="21" spans="1:24" hidden="1" x14ac:dyDescent="0.25">
      <c r="A21" t="s">
        <v>272</v>
      </c>
      <c r="B21" t="s">
        <v>273</v>
      </c>
      <c r="C21" s="17">
        <v>44627</v>
      </c>
      <c r="D21" s="7">
        <v>270000</v>
      </c>
      <c r="E21" t="s">
        <v>27</v>
      </c>
      <c r="F21" t="s">
        <v>28</v>
      </c>
      <c r="G21" s="7">
        <v>270000</v>
      </c>
      <c r="H21" s="7">
        <v>119700</v>
      </c>
      <c r="I21" s="12">
        <f t="shared" si="0"/>
        <v>44.333333333333336</v>
      </c>
      <c r="J21" s="7">
        <v>239413</v>
      </c>
      <c r="K21" s="7">
        <v>65190</v>
      </c>
      <c r="L21" s="7">
        <f t="shared" si="1"/>
        <v>204810</v>
      </c>
      <c r="M21" s="7">
        <v>195756.1875</v>
      </c>
      <c r="N21" s="22">
        <f t="shared" si="2"/>
        <v>1.0462504537691817</v>
      </c>
      <c r="O21" s="27">
        <v>1274</v>
      </c>
      <c r="P21" s="32">
        <f t="shared" si="3"/>
        <v>160.76138147566718</v>
      </c>
      <c r="Q21" s="37" t="s">
        <v>228</v>
      </c>
      <c r="R21" t="s">
        <v>30</v>
      </c>
      <c r="T21" s="7">
        <v>60000</v>
      </c>
      <c r="U21"/>
      <c r="V21" t="s">
        <v>229</v>
      </c>
      <c r="W21">
        <v>401</v>
      </c>
      <c r="X21">
        <v>63</v>
      </c>
    </row>
    <row r="22" spans="1:24" hidden="1" x14ac:dyDescent="0.25">
      <c r="A22" t="s">
        <v>258</v>
      </c>
      <c r="B22" t="s">
        <v>259</v>
      </c>
      <c r="C22" s="17">
        <v>44322</v>
      </c>
      <c r="D22" s="7">
        <v>175000</v>
      </c>
      <c r="E22" t="s">
        <v>27</v>
      </c>
      <c r="F22" t="s">
        <v>28</v>
      </c>
      <c r="G22" s="7">
        <v>175000</v>
      </c>
      <c r="H22" s="7">
        <v>77200</v>
      </c>
      <c r="I22" s="12">
        <f t="shared" si="0"/>
        <v>44.114285714285714</v>
      </c>
      <c r="J22" s="7">
        <v>154311</v>
      </c>
      <c r="K22" s="7">
        <v>57045</v>
      </c>
      <c r="L22" s="7">
        <f t="shared" si="1"/>
        <v>117955</v>
      </c>
      <c r="M22" s="7">
        <v>109287.640625</v>
      </c>
      <c r="N22" s="22">
        <f t="shared" si="2"/>
        <v>1.0793077728225502</v>
      </c>
      <c r="O22" s="27">
        <v>1004</v>
      </c>
      <c r="P22" s="32">
        <f t="shared" si="3"/>
        <v>117.48505976095618</v>
      </c>
      <c r="Q22" s="37" t="s">
        <v>228</v>
      </c>
      <c r="R22" t="s">
        <v>30</v>
      </c>
      <c r="T22" s="7">
        <v>55000</v>
      </c>
      <c r="U22"/>
      <c r="V22" t="s">
        <v>229</v>
      </c>
      <c r="W22">
        <v>401</v>
      </c>
      <c r="X22">
        <v>63</v>
      </c>
    </row>
    <row r="23" spans="1:24" hidden="1" x14ac:dyDescent="0.25">
      <c r="A23" t="s">
        <v>278</v>
      </c>
      <c r="B23" t="s">
        <v>279</v>
      </c>
      <c r="C23" s="17">
        <v>44788</v>
      </c>
      <c r="D23" s="7">
        <v>270000</v>
      </c>
      <c r="E23" t="s">
        <v>27</v>
      </c>
      <c r="F23" t="s">
        <v>28</v>
      </c>
      <c r="G23" s="7">
        <v>270000</v>
      </c>
      <c r="H23" s="7">
        <v>115300</v>
      </c>
      <c r="I23" s="12">
        <f t="shared" si="0"/>
        <v>42.703703703703702</v>
      </c>
      <c r="J23" s="7">
        <v>230532</v>
      </c>
      <c r="K23" s="7">
        <v>63158</v>
      </c>
      <c r="L23" s="7">
        <f t="shared" si="1"/>
        <v>206842</v>
      </c>
      <c r="M23" s="7">
        <v>188060.671875</v>
      </c>
      <c r="N23" s="22">
        <f t="shared" si="2"/>
        <v>1.0998684516956505</v>
      </c>
      <c r="O23" s="27">
        <v>1752</v>
      </c>
      <c r="P23" s="32">
        <f t="shared" si="3"/>
        <v>118.06050228310502</v>
      </c>
      <c r="Q23" s="37" t="s">
        <v>228</v>
      </c>
      <c r="R23" t="s">
        <v>58</v>
      </c>
      <c r="T23" s="7">
        <v>60000</v>
      </c>
      <c r="U23"/>
      <c r="V23" t="s">
        <v>229</v>
      </c>
      <c r="W23">
        <v>401</v>
      </c>
      <c r="X23">
        <v>55</v>
      </c>
    </row>
    <row r="24" spans="1:24" hidden="1" x14ac:dyDescent="0.25">
      <c r="A24" t="s">
        <v>405</v>
      </c>
      <c r="B24" t="s">
        <v>406</v>
      </c>
      <c r="C24" s="17">
        <v>44550</v>
      </c>
      <c r="D24" s="7">
        <v>230000</v>
      </c>
      <c r="E24" t="s">
        <v>27</v>
      </c>
      <c r="F24" t="s">
        <v>28</v>
      </c>
      <c r="G24" s="7">
        <v>230000</v>
      </c>
      <c r="H24" s="7">
        <v>94600</v>
      </c>
      <c r="I24" s="12">
        <f t="shared" si="0"/>
        <v>41.130434782608695</v>
      </c>
      <c r="J24" s="7">
        <v>189188</v>
      </c>
      <c r="K24" s="7">
        <v>58378</v>
      </c>
      <c r="L24" s="7">
        <f t="shared" si="1"/>
        <v>171622</v>
      </c>
      <c r="M24" s="7">
        <v>146977.53125</v>
      </c>
      <c r="N24" s="22">
        <f t="shared" si="2"/>
        <v>1.1676750761861772</v>
      </c>
      <c r="O24" s="27">
        <v>1644</v>
      </c>
      <c r="P24" s="32">
        <f t="shared" si="3"/>
        <v>104.39294403892944</v>
      </c>
      <c r="Q24" s="37" t="s">
        <v>228</v>
      </c>
      <c r="R24" t="s">
        <v>30</v>
      </c>
      <c r="T24" s="7">
        <v>52000</v>
      </c>
      <c r="U24"/>
      <c r="V24" t="s">
        <v>229</v>
      </c>
      <c r="W24">
        <v>401</v>
      </c>
      <c r="X24">
        <v>61</v>
      </c>
    </row>
    <row r="25" spans="1:24" hidden="1" x14ac:dyDescent="0.25">
      <c r="A25" t="s">
        <v>510</v>
      </c>
      <c r="B25" t="s">
        <v>511</v>
      </c>
      <c r="C25" s="17">
        <v>45019</v>
      </c>
      <c r="D25" s="7">
        <v>260000</v>
      </c>
      <c r="E25" t="s">
        <v>27</v>
      </c>
      <c r="F25" t="s">
        <v>28</v>
      </c>
      <c r="G25" s="7">
        <v>260000</v>
      </c>
      <c r="H25" s="7">
        <v>104900</v>
      </c>
      <c r="I25" s="12">
        <f t="shared" si="0"/>
        <v>40.346153846153847</v>
      </c>
      <c r="J25" s="7">
        <v>209780</v>
      </c>
      <c r="K25" s="7">
        <v>51935</v>
      </c>
      <c r="L25" s="7">
        <f t="shared" si="1"/>
        <v>208065</v>
      </c>
      <c r="M25" s="7">
        <v>177353.9375</v>
      </c>
      <c r="N25" s="22">
        <f t="shared" si="2"/>
        <v>1.1731625637011864</v>
      </c>
      <c r="O25" s="27">
        <v>1490</v>
      </c>
      <c r="P25" s="32">
        <f t="shared" si="3"/>
        <v>139.64093959731542</v>
      </c>
      <c r="Q25" s="37" t="s">
        <v>228</v>
      </c>
      <c r="R25" t="s">
        <v>58</v>
      </c>
      <c r="T25" s="7">
        <v>48000</v>
      </c>
      <c r="U25"/>
      <c r="V25" t="s">
        <v>229</v>
      </c>
      <c r="W25">
        <v>401</v>
      </c>
      <c r="X25">
        <v>63</v>
      </c>
    </row>
    <row r="26" spans="1:24" hidden="1" x14ac:dyDescent="0.25">
      <c r="A26" t="s">
        <v>254</v>
      </c>
      <c r="B26" t="s">
        <v>255</v>
      </c>
      <c r="C26" s="17">
        <v>44547</v>
      </c>
      <c r="D26" s="7">
        <v>205000</v>
      </c>
      <c r="E26" t="s">
        <v>27</v>
      </c>
      <c r="F26" t="s">
        <v>28</v>
      </c>
      <c r="G26" s="7">
        <v>205000</v>
      </c>
      <c r="H26" s="7">
        <v>82400</v>
      </c>
      <c r="I26" s="12">
        <f t="shared" si="0"/>
        <v>40.195121951219512</v>
      </c>
      <c r="J26" s="7">
        <v>164738</v>
      </c>
      <c r="K26" s="7">
        <v>43107</v>
      </c>
      <c r="L26" s="7">
        <f t="shared" si="1"/>
        <v>161893</v>
      </c>
      <c r="M26" s="7">
        <v>136664.046875</v>
      </c>
      <c r="N26" s="22">
        <f t="shared" si="2"/>
        <v>1.1846056347802705</v>
      </c>
      <c r="O26" s="27">
        <v>1040</v>
      </c>
      <c r="P26" s="32">
        <f t="shared" si="3"/>
        <v>155.66634615384615</v>
      </c>
      <c r="Q26" s="37" t="s">
        <v>228</v>
      </c>
      <c r="R26" t="s">
        <v>30</v>
      </c>
      <c r="T26" s="7">
        <v>35000</v>
      </c>
      <c r="U26"/>
      <c r="V26" t="s">
        <v>229</v>
      </c>
      <c r="W26">
        <v>401</v>
      </c>
      <c r="X26">
        <v>59</v>
      </c>
    </row>
    <row r="27" spans="1:24" hidden="1" x14ac:dyDescent="0.25">
      <c r="A27" t="s">
        <v>288</v>
      </c>
      <c r="B27" t="s">
        <v>289</v>
      </c>
      <c r="C27" s="17">
        <v>44517</v>
      </c>
      <c r="D27" s="7">
        <v>345000</v>
      </c>
      <c r="E27" t="s">
        <v>27</v>
      </c>
      <c r="F27" t="s">
        <v>28</v>
      </c>
      <c r="G27" s="7">
        <v>345000</v>
      </c>
      <c r="H27" s="7">
        <v>135500</v>
      </c>
      <c r="I27" s="12">
        <f t="shared" si="0"/>
        <v>39.275362318840578</v>
      </c>
      <c r="J27" s="7">
        <v>270971</v>
      </c>
      <c r="K27" s="7">
        <v>63552</v>
      </c>
      <c r="L27" s="7">
        <f t="shared" si="1"/>
        <v>281448</v>
      </c>
      <c r="M27" s="7">
        <v>233055.0625</v>
      </c>
      <c r="N27" s="22">
        <f t="shared" si="2"/>
        <v>1.2076459398945689</v>
      </c>
      <c r="O27" s="27">
        <v>1744</v>
      </c>
      <c r="P27" s="32">
        <f t="shared" si="3"/>
        <v>161.38073394495413</v>
      </c>
      <c r="Q27" s="37" t="s">
        <v>228</v>
      </c>
      <c r="R27" t="s">
        <v>30</v>
      </c>
      <c r="T27" s="7">
        <v>60000</v>
      </c>
      <c r="U27"/>
      <c r="V27" t="s">
        <v>229</v>
      </c>
      <c r="W27">
        <v>401</v>
      </c>
      <c r="X27">
        <v>65</v>
      </c>
    </row>
    <row r="28" spans="1:24" hidden="1" x14ac:dyDescent="0.25">
      <c r="A28" t="s">
        <v>262</v>
      </c>
      <c r="B28" t="s">
        <v>263</v>
      </c>
      <c r="C28" s="17">
        <v>45155</v>
      </c>
      <c r="D28" s="7">
        <v>210000</v>
      </c>
      <c r="E28" t="s">
        <v>27</v>
      </c>
      <c r="F28" t="s">
        <v>28</v>
      </c>
      <c r="G28" s="7">
        <v>210000</v>
      </c>
      <c r="H28" s="7">
        <v>83600</v>
      </c>
      <c r="I28" s="12">
        <f t="shared" si="0"/>
        <v>39.80952380952381</v>
      </c>
      <c r="J28" s="7">
        <v>167225</v>
      </c>
      <c r="K28" s="7">
        <v>67366</v>
      </c>
      <c r="L28" s="7">
        <f t="shared" si="1"/>
        <v>142634</v>
      </c>
      <c r="M28" s="7">
        <v>112201.125</v>
      </c>
      <c r="N28" s="22">
        <f t="shared" si="2"/>
        <v>1.2712350254955109</v>
      </c>
      <c r="O28" s="27">
        <v>988</v>
      </c>
      <c r="P28" s="32">
        <f t="shared" si="3"/>
        <v>144.36639676113361</v>
      </c>
      <c r="Q28" s="37" t="s">
        <v>228</v>
      </c>
      <c r="R28" t="s">
        <v>30</v>
      </c>
      <c r="T28" s="7">
        <v>55000</v>
      </c>
      <c r="U28"/>
      <c r="V28" t="s">
        <v>229</v>
      </c>
      <c r="W28">
        <v>401</v>
      </c>
      <c r="X28">
        <v>55</v>
      </c>
    </row>
    <row r="29" spans="1:24" hidden="1" x14ac:dyDescent="0.25">
      <c r="A29" t="s">
        <v>260</v>
      </c>
      <c r="B29" t="s">
        <v>261</v>
      </c>
      <c r="C29" s="17">
        <v>45175</v>
      </c>
      <c r="D29" s="7">
        <v>236500</v>
      </c>
      <c r="E29" t="s">
        <v>27</v>
      </c>
      <c r="F29" t="s">
        <v>28</v>
      </c>
      <c r="G29" s="7">
        <v>236500</v>
      </c>
      <c r="H29" s="7">
        <v>88800</v>
      </c>
      <c r="I29" s="12">
        <f t="shared" si="0"/>
        <v>37.547568710359407</v>
      </c>
      <c r="J29" s="7">
        <v>177678</v>
      </c>
      <c r="K29" s="7">
        <v>61124</v>
      </c>
      <c r="L29" s="7">
        <f t="shared" si="1"/>
        <v>175376</v>
      </c>
      <c r="M29" s="7">
        <v>130959.546875</v>
      </c>
      <c r="N29" s="22">
        <f t="shared" si="2"/>
        <v>1.3391616280361385</v>
      </c>
      <c r="O29" s="27">
        <v>1066</v>
      </c>
      <c r="P29" s="32">
        <f t="shared" si="3"/>
        <v>164.51782363977486</v>
      </c>
      <c r="Q29" s="37" t="s">
        <v>228</v>
      </c>
      <c r="R29" t="s">
        <v>30</v>
      </c>
      <c r="T29" s="7">
        <v>55000</v>
      </c>
      <c r="U29"/>
      <c r="V29" t="s">
        <v>229</v>
      </c>
      <c r="W29">
        <v>401</v>
      </c>
      <c r="X29">
        <v>62</v>
      </c>
    </row>
    <row r="30" spans="1:24" hidden="1" x14ac:dyDescent="0.25">
      <c r="A30" t="s">
        <v>323</v>
      </c>
      <c r="B30" t="s">
        <v>324</v>
      </c>
      <c r="C30" s="17">
        <v>44803</v>
      </c>
      <c r="D30" s="7">
        <v>250000</v>
      </c>
      <c r="E30" t="s">
        <v>27</v>
      </c>
      <c r="F30" t="s">
        <v>28</v>
      </c>
      <c r="G30" s="7">
        <v>250000</v>
      </c>
      <c r="H30" s="7">
        <v>155900</v>
      </c>
      <c r="I30" s="12">
        <f t="shared" si="0"/>
        <v>62.360000000000007</v>
      </c>
      <c r="J30" s="7">
        <v>311741</v>
      </c>
      <c r="K30" s="7">
        <v>49254</v>
      </c>
      <c r="L30" s="7">
        <f t="shared" si="1"/>
        <v>200746</v>
      </c>
      <c r="M30" s="7">
        <v>316249.40625</v>
      </c>
      <c r="N30" s="22">
        <f t="shared" si="2"/>
        <v>0.63477115223832925</v>
      </c>
      <c r="O30" s="27">
        <v>1765</v>
      </c>
      <c r="P30" s="32">
        <f t="shared" si="3"/>
        <v>113.7371104815864</v>
      </c>
      <c r="Q30" s="37" t="s">
        <v>219</v>
      </c>
      <c r="R30" t="s">
        <v>90</v>
      </c>
      <c r="T30" s="7">
        <v>45000</v>
      </c>
      <c r="U30"/>
      <c r="V30" t="s">
        <v>221</v>
      </c>
      <c r="W30">
        <v>401</v>
      </c>
      <c r="X30">
        <v>86</v>
      </c>
    </row>
    <row r="31" spans="1:24" hidden="1" x14ac:dyDescent="0.25">
      <c r="A31" t="s">
        <v>305</v>
      </c>
      <c r="B31" t="s">
        <v>306</v>
      </c>
      <c r="C31" s="17">
        <v>45168</v>
      </c>
      <c r="D31" s="7">
        <v>299900</v>
      </c>
      <c r="E31" t="s">
        <v>27</v>
      </c>
      <c r="F31" t="s">
        <v>28</v>
      </c>
      <c r="G31" s="7">
        <v>299900</v>
      </c>
      <c r="H31" s="7">
        <v>185500</v>
      </c>
      <c r="I31" s="12">
        <f t="shared" si="0"/>
        <v>61.853951317105704</v>
      </c>
      <c r="J31" s="7">
        <v>371084</v>
      </c>
      <c r="K31" s="7">
        <v>57368</v>
      </c>
      <c r="L31" s="7">
        <f t="shared" si="1"/>
        <v>242532</v>
      </c>
      <c r="M31" s="7">
        <v>377971.09375</v>
      </c>
      <c r="N31" s="22">
        <f t="shared" si="2"/>
        <v>0.64166811698149862</v>
      </c>
      <c r="O31" s="27">
        <v>1903</v>
      </c>
      <c r="P31" s="32">
        <f t="shared" si="3"/>
        <v>127.44718864950079</v>
      </c>
      <c r="Q31" s="37" t="s">
        <v>219</v>
      </c>
      <c r="R31" t="s">
        <v>30</v>
      </c>
      <c r="T31" s="7">
        <v>48000</v>
      </c>
      <c r="U31"/>
      <c r="V31" t="s">
        <v>221</v>
      </c>
      <c r="W31">
        <v>401</v>
      </c>
      <c r="X31">
        <v>85</v>
      </c>
    </row>
    <row r="32" spans="1:24" hidden="1" x14ac:dyDescent="0.25">
      <c r="A32" t="s">
        <v>238</v>
      </c>
      <c r="B32" t="s">
        <v>239</v>
      </c>
      <c r="C32" s="17">
        <v>44295</v>
      </c>
      <c r="D32" s="7">
        <v>265000</v>
      </c>
      <c r="E32" t="s">
        <v>27</v>
      </c>
      <c r="F32" t="s">
        <v>28</v>
      </c>
      <c r="G32" s="7">
        <v>265000</v>
      </c>
      <c r="H32" s="7">
        <v>156900</v>
      </c>
      <c r="I32" s="12">
        <f t="shared" si="0"/>
        <v>59.207547169811328</v>
      </c>
      <c r="J32" s="7">
        <v>313878</v>
      </c>
      <c r="K32" s="7">
        <v>54335</v>
      </c>
      <c r="L32" s="7">
        <f t="shared" si="1"/>
        <v>210665</v>
      </c>
      <c r="M32" s="7">
        <v>312702.40625</v>
      </c>
      <c r="N32" s="22">
        <f t="shared" si="2"/>
        <v>0.67369164991834785</v>
      </c>
      <c r="O32" s="27">
        <v>1508</v>
      </c>
      <c r="P32" s="32">
        <f t="shared" si="3"/>
        <v>139.69827586206895</v>
      </c>
      <c r="Q32" s="37" t="s">
        <v>219</v>
      </c>
      <c r="R32" t="s">
        <v>58</v>
      </c>
      <c r="T32" s="7">
        <v>44000</v>
      </c>
      <c r="U32"/>
      <c r="V32" t="s">
        <v>221</v>
      </c>
      <c r="W32">
        <v>401</v>
      </c>
      <c r="X32">
        <v>81</v>
      </c>
    </row>
    <row r="33" spans="1:24" hidden="1" x14ac:dyDescent="0.25">
      <c r="A33" t="s">
        <v>341</v>
      </c>
      <c r="B33" t="s">
        <v>342</v>
      </c>
      <c r="C33" s="17">
        <v>44529</v>
      </c>
      <c r="D33" s="7">
        <v>293000</v>
      </c>
      <c r="E33" t="s">
        <v>27</v>
      </c>
      <c r="F33" t="s">
        <v>28</v>
      </c>
      <c r="G33" s="7">
        <v>293000</v>
      </c>
      <c r="H33" s="7">
        <v>174000</v>
      </c>
      <c r="I33" s="12">
        <f t="shared" si="0"/>
        <v>59.385665529010232</v>
      </c>
      <c r="J33" s="7">
        <v>347939</v>
      </c>
      <c r="K33" s="7">
        <v>50146</v>
      </c>
      <c r="L33" s="7">
        <f t="shared" si="1"/>
        <v>242854</v>
      </c>
      <c r="M33" s="7">
        <v>358786.75</v>
      </c>
      <c r="N33" s="22">
        <f t="shared" si="2"/>
        <v>0.67687560925814572</v>
      </c>
      <c r="O33" s="27">
        <v>2212</v>
      </c>
      <c r="P33" s="32">
        <f t="shared" si="3"/>
        <v>109.78933092224231</v>
      </c>
      <c r="Q33" s="37" t="s">
        <v>219</v>
      </c>
      <c r="R33" t="s">
        <v>58</v>
      </c>
      <c r="T33" s="7">
        <v>45000</v>
      </c>
      <c r="U33"/>
      <c r="V33" t="s">
        <v>221</v>
      </c>
      <c r="W33">
        <v>401</v>
      </c>
      <c r="X33">
        <v>96</v>
      </c>
    </row>
    <row r="34" spans="1:24" hidden="1" x14ac:dyDescent="0.25">
      <c r="A34" t="s">
        <v>492</v>
      </c>
      <c r="B34" t="s">
        <v>493</v>
      </c>
      <c r="C34" s="17">
        <v>44477</v>
      </c>
      <c r="D34" s="7">
        <v>215000</v>
      </c>
      <c r="E34" t="s">
        <v>27</v>
      </c>
      <c r="F34" t="s">
        <v>28</v>
      </c>
      <c r="G34" s="7">
        <v>215000</v>
      </c>
      <c r="H34" s="7">
        <v>122800</v>
      </c>
      <c r="I34" s="12">
        <f t="shared" si="0"/>
        <v>57.116279069767437</v>
      </c>
      <c r="J34" s="7">
        <v>245664</v>
      </c>
      <c r="K34" s="7">
        <v>69371</v>
      </c>
      <c r="L34" s="7">
        <f t="shared" si="1"/>
        <v>145629</v>
      </c>
      <c r="M34" s="7">
        <v>212401.203125</v>
      </c>
      <c r="N34" s="22">
        <f t="shared" si="2"/>
        <v>0.68563170950729524</v>
      </c>
      <c r="O34" s="27">
        <v>1080</v>
      </c>
      <c r="P34" s="32">
        <f t="shared" si="3"/>
        <v>134.84166666666667</v>
      </c>
      <c r="Q34" s="37" t="s">
        <v>219</v>
      </c>
      <c r="R34" t="s">
        <v>58</v>
      </c>
      <c r="T34" s="7">
        <v>63000</v>
      </c>
      <c r="U34"/>
      <c r="V34" t="s">
        <v>221</v>
      </c>
      <c r="W34">
        <v>401</v>
      </c>
      <c r="X34">
        <v>71</v>
      </c>
    </row>
    <row r="35" spans="1:24" hidden="1" x14ac:dyDescent="0.25">
      <c r="A35" t="s">
        <v>395</v>
      </c>
      <c r="B35" t="s">
        <v>396</v>
      </c>
      <c r="C35" s="17">
        <v>44383</v>
      </c>
      <c r="D35" s="7">
        <v>170000</v>
      </c>
      <c r="E35" t="s">
        <v>27</v>
      </c>
      <c r="F35" t="s">
        <v>28</v>
      </c>
      <c r="G35" s="7">
        <v>170000</v>
      </c>
      <c r="H35" s="7">
        <v>94400</v>
      </c>
      <c r="I35" s="12">
        <f t="shared" ref="I35:I66" si="4">H35/G35*100</f>
        <v>55.529411764705884</v>
      </c>
      <c r="J35" s="7">
        <v>188782</v>
      </c>
      <c r="K35" s="7">
        <v>79662</v>
      </c>
      <c r="L35" s="7">
        <f t="shared" ref="L35:L66" si="5">G35-K35</f>
        <v>90338</v>
      </c>
      <c r="M35" s="7">
        <v>131469.875</v>
      </c>
      <c r="N35" s="22">
        <f t="shared" ref="N35:N66" si="6">L35/M35</f>
        <v>0.6871384033794814</v>
      </c>
      <c r="O35" s="27">
        <v>2104</v>
      </c>
      <c r="P35" s="32">
        <f t="shared" ref="P35:P66" si="7">L35/O35</f>
        <v>42.936311787072242</v>
      </c>
      <c r="Q35" s="37" t="s">
        <v>219</v>
      </c>
      <c r="R35" t="s">
        <v>30</v>
      </c>
      <c r="T35" s="7">
        <v>71000</v>
      </c>
      <c r="U35"/>
      <c r="V35" t="s">
        <v>221</v>
      </c>
      <c r="W35">
        <v>401</v>
      </c>
      <c r="X35">
        <v>34</v>
      </c>
    </row>
    <row r="36" spans="1:24" hidden="1" x14ac:dyDescent="0.25">
      <c r="A36" t="s">
        <v>504</v>
      </c>
      <c r="B36" t="s">
        <v>505</v>
      </c>
      <c r="C36" s="17">
        <v>44365</v>
      </c>
      <c r="D36" s="7">
        <v>350000</v>
      </c>
      <c r="E36" t="s">
        <v>27</v>
      </c>
      <c r="F36" t="s">
        <v>28</v>
      </c>
      <c r="G36" s="7">
        <v>350000</v>
      </c>
      <c r="H36" s="7">
        <v>202700</v>
      </c>
      <c r="I36" s="12">
        <f t="shared" si="4"/>
        <v>57.914285714285718</v>
      </c>
      <c r="J36" s="7">
        <v>405377</v>
      </c>
      <c r="K36" s="7">
        <v>76030</v>
      </c>
      <c r="L36" s="7">
        <f t="shared" si="5"/>
        <v>273970</v>
      </c>
      <c r="M36" s="7">
        <v>396803.625</v>
      </c>
      <c r="N36" s="22">
        <f t="shared" si="6"/>
        <v>0.69044228111575345</v>
      </c>
      <c r="O36" s="27">
        <v>2661</v>
      </c>
      <c r="P36" s="32">
        <f t="shared" si="7"/>
        <v>102.95753476136791</v>
      </c>
      <c r="Q36" s="37" t="s">
        <v>219</v>
      </c>
      <c r="R36" t="s">
        <v>58</v>
      </c>
      <c r="T36" s="7">
        <v>63000</v>
      </c>
      <c r="U36"/>
      <c r="V36" t="s">
        <v>221</v>
      </c>
      <c r="W36">
        <v>401</v>
      </c>
      <c r="X36">
        <v>73</v>
      </c>
    </row>
    <row r="37" spans="1:24" hidden="1" x14ac:dyDescent="0.25">
      <c r="A37" t="s">
        <v>333</v>
      </c>
      <c r="B37" t="s">
        <v>334</v>
      </c>
      <c r="C37" s="17">
        <v>44389</v>
      </c>
      <c r="D37" s="7">
        <v>270000</v>
      </c>
      <c r="E37" t="s">
        <v>27</v>
      </c>
      <c r="F37" t="s">
        <v>28</v>
      </c>
      <c r="G37" s="7">
        <v>270000</v>
      </c>
      <c r="H37" s="7">
        <v>157300</v>
      </c>
      <c r="I37" s="12">
        <f t="shared" si="4"/>
        <v>58.259259259259252</v>
      </c>
      <c r="J37" s="7">
        <v>314621</v>
      </c>
      <c r="K37" s="7">
        <v>47978</v>
      </c>
      <c r="L37" s="7">
        <f t="shared" si="5"/>
        <v>222022</v>
      </c>
      <c r="M37" s="7">
        <v>321256.625</v>
      </c>
      <c r="N37" s="22">
        <f t="shared" si="6"/>
        <v>0.69110481379177779</v>
      </c>
      <c r="O37" s="27">
        <v>2274</v>
      </c>
      <c r="P37" s="32">
        <f t="shared" si="7"/>
        <v>97.635004397537372</v>
      </c>
      <c r="Q37" s="37" t="s">
        <v>219</v>
      </c>
      <c r="R37" t="s">
        <v>71</v>
      </c>
      <c r="T37" s="7">
        <v>45000</v>
      </c>
      <c r="U37"/>
      <c r="V37" t="s">
        <v>221</v>
      </c>
      <c r="W37">
        <v>401</v>
      </c>
      <c r="X37">
        <v>85</v>
      </c>
    </row>
    <row r="38" spans="1:24" hidden="1" x14ac:dyDescent="0.25">
      <c r="A38" t="s">
        <v>222</v>
      </c>
      <c r="B38" t="s">
        <v>223</v>
      </c>
      <c r="C38" s="17">
        <v>44337</v>
      </c>
      <c r="D38" s="7">
        <v>430555</v>
      </c>
      <c r="E38" t="s">
        <v>27</v>
      </c>
      <c r="F38" t="s">
        <v>28</v>
      </c>
      <c r="G38" s="7">
        <v>430555</v>
      </c>
      <c r="H38" s="7">
        <v>244900</v>
      </c>
      <c r="I38" s="12">
        <f t="shared" si="4"/>
        <v>56.880073393643094</v>
      </c>
      <c r="J38" s="7">
        <v>489707</v>
      </c>
      <c r="K38" s="7">
        <v>75012</v>
      </c>
      <c r="L38" s="7">
        <f t="shared" si="5"/>
        <v>355543</v>
      </c>
      <c r="M38" s="7">
        <v>499632.53125</v>
      </c>
      <c r="N38" s="22">
        <f t="shared" si="6"/>
        <v>0.71160898813071427</v>
      </c>
      <c r="O38" s="27">
        <v>2232</v>
      </c>
      <c r="P38" s="32">
        <f t="shared" si="7"/>
        <v>159.29345878136201</v>
      </c>
      <c r="Q38" s="37" t="s">
        <v>219</v>
      </c>
      <c r="R38" t="s">
        <v>58</v>
      </c>
      <c r="T38" s="7">
        <v>56000</v>
      </c>
      <c r="U38"/>
      <c r="V38" t="s">
        <v>221</v>
      </c>
      <c r="W38">
        <v>401</v>
      </c>
      <c r="X38">
        <v>78</v>
      </c>
    </row>
    <row r="39" spans="1:24" hidden="1" x14ac:dyDescent="0.25">
      <c r="A39" t="s">
        <v>331</v>
      </c>
      <c r="B39" t="s">
        <v>332</v>
      </c>
      <c r="C39" s="17">
        <v>44764</v>
      </c>
      <c r="D39" s="7">
        <v>260000</v>
      </c>
      <c r="E39" t="s">
        <v>27</v>
      </c>
      <c r="F39" t="s">
        <v>28</v>
      </c>
      <c r="G39" s="7">
        <v>260000</v>
      </c>
      <c r="H39" s="7">
        <v>145500</v>
      </c>
      <c r="I39" s="12">
        <f t="shared" si="4"/>
        <v>55.96153846153846</v>
      </c>
      <c r="J39" s="7">
        <v>291033</v>
      </c>
      <c r="K39" s="7">
        <v>48848</v>
      </c>
      <c r="L39" s="7">
        <f t="shared" si="5"/>
        <v>211152</v>
      </c>
      <c r="M39" s="7">
        <v>291789.15625</v>
      </c>
      <c r="N39" s="22">
        <f t="shared" si="6"/>
        <v>0.72364580889047347</v>
      </c>
      <c r="O39" s="27">
        <v>1573</v>
      </c>
      <c r="P39" s="32">
        <f t="shared" si="7"/>
        <v>134.23521932612843</v>
      </c>
      <c r="Q39" s="37" t="s">
        <v>219</v>
      </c>
      <c r="R39" t="s">
        <v>58</v>
      </c>
      <c r="T39" s="7">
        <v>45000</v>
      </c>
      <c r="U39"/>
      <c r="V39" t="s">
        <v>221</v>
      </c>
      <c r="W39">
        <v>401</v>
      </c>
      <c r="X39">
        <v>87</v>
      </c>
    </row>
    <row r="40" spans="1:24" hidden="1" x14ac:dyDescent="0.25">
      <c r="A40" t="s">
        <v>345</v>
      </c>
      <c r="B40" t="s">
        <v>346</v>
      </c>
      <c r="C40" s="17">
        <v>44470</v>
      </c>
      <c r="D40" s="7">
        <v>265000</v>
      </c>
      <c r="E40" t="s">
        <v>27</v>
      </c>
      <c r="F40" t="s">
        <v>28</v>
      </c>
      <c r="G40" s="7">
        <v>265000</v>
      </c>
      <c r="H40" s="7">
        <v>147500</v>
      </c>
      <c r="I40" s="12">
        <f t="shared" si="4"/>
        <v>55.660377358490564</v>
      </c>
      <c r="J40" s="7">
        <v>294999</v>
      </c>
      <c r="K40" s="7">
        <v>49414</v>
      </c>
      <c r="L40" s="7">
        <f t="shared" si="5"/>
        <v>215586</v>
      </c>
      <c r="M40" s="7">
        <v>295885.53125</v>
      </c>
      <c r="N40" s="22">
        <f t="shared" si="6"/>
        <v>0.72861284933140846</v>
      </c>
      <c r="O40" s="27">
        <v>1754</v>
      </c>
      <c r="P40" s="32">
        <f t="shared" si="7"/>
        <v>122.91106043329532</v>
      </c>
      <c r="Q40" s="37" t="s">
        <v>219</v>
      </c>
      <c r="R40" t="s">
        <v>58</v>
      </c>
      <c r="T40" s="7">
        <v>45000</v>
      </c>
      <c r="U40"/>
      <c r="V40" t="s">
        <v>221</v>
      </c>
      <c r="W40">
        <v>401</v>
      </c>
      <c r="X40">
        <v>95</v>
      </c>
    </row>
    <row r="41" spans="1:24" hidden="1" x14ac:dyDescent="0.25">
      <c r="A41" t="s">
        <v>242</v>
      </c>
      <c r="B41" t="s">
        <v>243</v>
      </c>
      <c r="C41" s="17">
        <v>44354</v>
      </c>
      <c r="D41" s="7">
        <v>236000</v>
      </c>
      <c r="E41" t="s">
        <v>27</v>
      </c>
      <c r="F41" t="s">
        <v>28</v>
      </c>
      <c r="G41" s="7">
        <v>236000</v>
      </c>
      <c r="H41" s="7">
        <v>130200</v>
      </c>
      <c r="I41" s="12">
        <f t="shared" si="4"/>
        <v>55.16949152542373</v>
      </c>
      <c r="J41" s="7">
        <v>260367</v>
      </c>
      <c r="K41" s="7">
        <v>48037</v>
      </c>
      <c r="L41" s="7">
        <f t="shared" si="5"/>
        <v>187963</v>
      </c>
      <c r="M41" s="7">
        <v>255819.28125</v>
      </c>
      <c r="N41" s="22">
        <f t="shared" si="6"/>
        <v>0.73474915214194791</v>
      </c>
      <c r="O41" s="27">
        <v>1321</v>
      </c>
      <c r="P41" s="32">
        <f t="shared" si="7"/>
        <v>142.28841786525359</v>
      </c>
      <c r="Q41" s="37" t="s">
        <v>219</v>
      </c>
      <c r="R41" t="s">
        <v>30</v>
      </c>
      <c r="T41" s="7">
        <v>44000</v>
      </c>
      <c r="U41"/>
      <c r="V41" t="s">
        <v>221</v>
      </c>
      <c r="W41">
        <v>401</v>
      </c>
      <c r="X41">
        <v>80</v>
      </c>
    </row>
    <row r="42" spans="1:24" hidden="1" x14ac:dyDescent="0.25">
      <c r="A42" t="s">
        <v>317</v>
      </c>
      <c r="B42" t="s">
        <v>318</v>
      </c>
      <c r="C42" s="17">
        <v>44421</v>
      </c>
      <c r="D42" s="7">
        <v>238500</v>
      </c>
      <c r="E42" t="s">
        <v>27</v>
      </c>
      <c r="F42" t="s">
        <v>28</v>
      </c>
      <c r="G42" s="7">
        <v>238500</v>
      </c>
      <c r="H42" s="7">
        <v>130900</v>
      </c>
      <c r="I42" s="12">
        <f t="shared" si="4"/>
        <v>54.884696016771485</v>
      </c>
      <c r="J42" s="7">
        <v>261742</v>
      </c>
      <c r="K42" s="7">
        <v>50221</v>
      </c>
      <c r="L42" s="7">
        <f t="shared" si="5"/>
        <v>188279</v>
      </c>
      <c r="M42" s="7">
        <v>254844.578125</v>
      </c>
      <c r="N42" s="22">
        <f t="shared" si="6"/>
        <v>0.73879931598015036</v>
      </c>
      <c r="O42" s="27">
        <v>1460</v>
      </c>
      <c r="P42" s="32">
        <f t="shared" si="7"/>
        <v>128.9582191780822</v>
      </c>
      <c r="Q42" s="37" t="s">
        <v>219</v>
      </c>
      <c r="R42" t="s">
        <v>30</v>
      </c>
      <c r="T42" s="7">
        <v>45000</v>
      </c>
      <c r="U42"/>
      <c r="V42" t="s">
        <v>221</v>
      </c>
      <c r="W42">
        <v>401</v>
      </c>
      <c r="X42">
        <v>86</v>
      </c>
    </row>
    <row r="43" spans="1:24" hidden="1" x14ac:dyDescent="0.25">
      <c r="A43" t="s">
        <v>349</v>
      </c>
      <c r="B43" t="s">
        <v>350</v>
      </c>
      <c r="C43" s="17">
        <v>44358</v>
      </c>
      <c r="D43" s="7">
        <v>291760</v>
      </c>
      <c r="E43" t="s">
        <v>27</v>
      </c>
      <c r="F43" t="s">
        <v>28</v>
      </c>
      <c r="G43" s="7">
        <v>291760</v>
      </c>
      <c r="H43" s="7">
        <v>158400</v>
      </c>
      <c r="I43" s="12">
        <f t="shared" si="4"/>
        <v>54.291198245132989</v>
      </c>
      <c r="J43" s="7">
        <v>316886</v>
      </c>
      <c r="K43" s="7">
        <v>48509</v>
      </c>
      <c r="L43" s="7">
        <f t="shared" si="5"/>
        <v>243251</v>
      </c>
      <c r="M43" s="7">
        <v>323345.78125</v>
      </c>
      <c r="N43" s="22">
        <f t="shared" si="6"/>
        <v>0.75229371807367595</v>
      </c>
      <c r="O43" s="27">
        <v>1181</v>
      </c>
      <c r="P43" s="32">
        <f t="shared" si="7"/>
        <v>205.97036409822184</v>
      </c>
      <c r="Q43" s="37" t="s">
        <v>219</v>
      </c>
      <c r="R43" t="s">
        <v>30</v>
      </c>
      <c r="T43" s="7">
        <v>45000</v>
      </c>
      <c r="U43"/>
      <c r="V43" t="s">
        <v>221</v>
      </c>
      <c r="W43">
        <v>401</v>
      </c>
      <c r="X43">
        <v>99</v>
      </c>
    </row>
    <row r="44" spans="1:24" hidden="1" x14ac:dyDescent="0.25">
      <c r="A44" t="s">
        <v>343</v>
      </c>
      <c r="B44" t="s">
        <v>344</v>
      </c>
      <c r="C44" s="17">
        <v>44350</v>
      </c>
      <c r="D44" s="7">
        <v>345000</v>
      </c>
      <c r="E44" t="s">
        <v>27</v>
      </c>
      <c r="F44" t="s">
        <v>28</v>
      </c>
      <c r="G44" s="7">
        <v>345000</v>
      </c>
      <c r="H44" s="7">
        <v>187100</v>
      </c>
      <c r="I44" s="12">
        <f t="shared" si="4"/>
        <v>54.231884057971016</v>
      </c>
      <c r="J44" s="7">
        <v>374159</v>
      </c>
      <c r="K44" s="7">
        <v>56233</v>
      </c>
      <c r="L44" s="7">
        <f t="shared" si="5"/>
        <v>288767</v>
      </c>
      <c r="M44" s="7">
        <v>383043.375</v>
      </c>
      <c r="N44" s="22">
        <f t="shared" si="6"/>
        <v>0.75387545862136374</v>
      </c>
      <c r="O44" s="27">
        <v>2030</v>
      </c>
      <c r="P44" s="32">
        <f t="shared" si="7"/>
        <v>142.24975369458127</v>
      </c>
      <c r="Q44" s="37" t="s">
        <v>219</v>
      </c>
      <c r="R44" t="s">
        <v>30</v>
      </c>
      <c r="T44" s="7">
        <v>45000</v>
      </c>
      <c r="U44"/>
      <c r="V44" t="s">
        <v>221</v>
      </c>
      <c r="W44">
        <v>401</v>
      </c>
      <c r="X44">
        <v>97</v>
      </c>
    </row>
    <row r="45" spans="1:24" hidden="1" x14ac:dyDescent="0.25">
      <c r="A45" t="s">
        <v>323</v>
      </c>
      <c r="B45" t="s">
        <v>324</v>
      </c>
      <c r="C45" s="17">
        <v>44617</v>
      </c>
      <c r="D45" s="7">
        <v>290000</v>
      </c>
      <c r="E45" t="s">
        <v>27</v>
      </c>
      <c r="F45" t="s">
        <v>28</v>
      </c>
      <c r="G45" s="7">
        <v>290000</v>
      </c>
      <c r="H45" s="7">
        <v>155900</v>
      </c>
      <c r="I45" s="12">
        <f t="shared" si="4"/>
        <v>53.758620689655167</v>
      </c>
      <c r="J45" s="7">
        <v>311741</v>
      </c>
      <c r="K45" s="7">
        <v>49254</v>
      </c>
      <c r="L45" s="7">
        <f t="shared" si="5"/>
        <v>240746</v>
      </c>
      <c r="M45" s="7">
        <v>316249.40625</v>
      </c>
      <c r="N45" s="22">
        <f t="shared" si="6"/>
        <v>0.76125360314411661</v>
      </c>
      <c r="O45" s="27">
        <v>1765</v>
      </c>
      <c r="P45" s="32">
        <f t="shared" si="7"/>
        <v>136.4</v>
      </c>
      <c r="Q45" s="37" t="s">
        <v>219</v>
      </c>
      <c r="R45" t="s">
        <v>90</v>
      </c>
      <c r="T45" s="7">
        <v>45000</v>
      </c>
      <c r="U45"/>
      <c r="V45" t="s">
        <v>221</v>
      </c>
      <c r="W45">
        <v>401</v>
      </c>
      <c r="X45">
        <v>86</v>
      </c>
    </row>
    <row r="46" spans="1:24" hidden="1" x14ac:dyDescent="0.25">
      <c r="A46" t="s">
        <v>232</v>
      </c>
      <c r="B46" t="s">
        <v>233</v>
      </c>
      <c r="C46" s="17">
        <v>44375</v>
      </c>
      <c r="D46" s="7">
        <v>265000</v>
      </c>
      <c r="E46" t="s">
        <v>27</v>
      </c>
      <c r="F46" t="s">
        <v>28</v>
      </c>
      <c r="G46" s="7">
        <v>265000</v>
      </c>
      <c r="H46" s="7">
        <v>142200</v>
      </c>
      <c r="I46" s="12">
        <f t="shared" si="4"/>
        <v>53.660377358490564</v>
      </c>
      <c r="J46" s="7">
        <v>284333</v>
      </c>
      <c r="K46" s="7">
        <v>48512</v>
      </c>
      <c r="L46" s="7">
        <f t="shared" si="5"/>
        <v>216488</v>
      </c>
      <c r="M46" s="7">
        <v>284121.6875</v>
      </c>
      <c r="N46" s="22">
        <f t="shared" si="6"/>
        <v>0.76195520977257325</v>
      </c>
      <c r="O46" s="27">
        <v>1813</v>
      </c>
      <c r="P46" s="32">
        <f t="shared" si="7"/>
        <v>119.40871483728627</v>
      </c>
      <c r="Q46" s="37" t="s">
        <v>219</v>
      </c>
      <c r="R46" t="s">
        <v>90</v>
      </c>
      <c r="T46" s="7">
        <v>44000</v>
      </c>
      <c r="U46"/>
      <c r="V46" t="s">
        <v>221</v>
      </c>
      <c r="W46">
        <v>401</v>
      </c>
      <c r="X46">
        <v>80</v>
      </c>
    </row>
    <row r="47" spans="1:24" hidden="1" x14ac:dyDescent="0.25">
      <c r="A47" t="s">
        <v>309</v>
      </c>
      <c r="B47" t="s">
        <v>310</v>
      </c>
      <c r="C47" s="17">
        <v>44419</v>
      </c>
      <c r="D47" s="7">
        <v>225000</v>
      </c>
      <c r="E47" t="s">
        <v>27</v>
      </c>
      <c r="F47" t="s">
        <v>28</v>
      </c>
      <c r="G47" s="7">
        <v>225000</v>
      </c>
      <c r="H47" s="7">
        <v>120300</v>
      </c>
      <c r="I47" s="12">
        <f t="shared" si="4"/>
        <v>53.466666666666661</v>
      </c>
      <c r="J47" s="7">
        <v>240579</v>
      </c>
      <c r="K47" s="7">
        <v>49159</v>
      </c>
      <c r="L47" s="7">
        <f t="shared" si="5"/>
        <v>175841</v>
      </c>
      <c r="M47" s="7">
        <v>230626.5</v>
      </c>
      <c r="N47" s="22">
        <f t="shared" si="6"/>
        <v>0.76244924152254834</v>
      </c>
      <c r="O47" s="27">
        <v>1288</v>
      </c>
      <c r="P47" s="32">
        <f t="shared" si="7"/>
        <v>136.5225155279503</v>
      </c>
      <c r="Q47" s="37" t="s">
        <v>219</v>
      </c>
      <c r="R47" t="s">
        <v>30</v>
      </c>
      <c r="T47" s="7">
        <v>45000</v>
      </c>
      <c r="U47"/>
      <c r="V47" t="s">
        <v>221</v>
      </c>
      <c r="W47">
        <v>401</v>
      </c>
      <c r="X47">
        <v>83</v>
      </c>
    </row>
    <row r="48" spans="1:24" hidden="1" x14ac:dyDescent="0.25">
      <c r="A48" t="s">
        <v>490</v>
      </c>
      <c r="B48" t="s">
        <v>491</v>
      </c>
      <c r="C48" s="17">
        <v>44487</v>
      </c>
      <c r="D48" s="7">
        <v>248900</v>
      </c>
      <c r="E48" t="s">
        <v>27</v>
      </c>
      <c r="F48" t="s">
        <v>28</v>
      </c>
      <c r="G48" s="7">
        <v>248900</v>
      </c>
      <c r="H48" s="7">
        <v>131800</v>
      </c>
      <c r="I48" s="12">
        <f t="shared" si="4"/>
        <v>52.952993169947774</v>
      </c>
      <c r="J48" s="7">
        <v>263574</v>
      </c>
      <c r="K48" s="7">
        <v>70900</v>
      </c>
      <c r="L48" s="7">
        <f t="shared" si="5"/>
        <v>178000</v>
      </c>
      <c r="M48" s="7">
        <v>232137.34375</v>
      </c>
      <c r="N48" s="22">
        <f t="shared" si="6"/>
        <v>0.76678744197097759</v>
      </c>
      <c r="O48" s="27">
        <v>1238</v>
      </c>
      <c r="P48" s="32">
        <f t="shared" si="7"/>
        <v>143.78029079159936</v>
      </c>
      <c r="Q48" s="37" t="s">
        <v>219</v>
      </c>
      <c r="R48" t="s">
        <v>45</v>
      </c>
      <c r="T48" s="7">
        <v>63000</v>
      </c>
      <c r="U48"/>
      <c r="V48" t="s">
        <v>221</v>
      </c>
      <c r="W48">
        <v>401</v>
      </c>
      <c r="X48">
        <v>73</v>
      </c>
    </row>
    <row r="49" spans="1:24" hidden="1" x14ac:dyDescent="0.25">
      <c r="A49" t="s">
        <v>307</v>
      </c>
      <c r="B49" t="s">
        <v>308</v>
      </c>
      <c r="C49" s="17">
        <v>44568</v>
      </c>
      <c r="D49" s="7">
        <v>313750</v>
      </c>
      <c r="E49" t="s">
        <v>27</v>
      </c>
      <c r="F49" t="s">
        <v>28</v>
      </c>
      <c r="G49" s="7">
        <v>313750</v>
      </c>
      <c r="H49" s="7">
        <v>167800</v>
      </c>
      <c r="I49" s="12">
        <f t="shared" si="4"/>
        <v>53.482071713147405</v>
      </c>
      <c r="J49" s="7">
        <v>335592</v>
      </c>
      <c r="K49" s="7">
        <v>48000</v>
      </c>
      <c r="L49" s="7">
        <f t="shared" si="5"/>
        <v>265750</v>
      </c>
      <c r="M49" s="7">
        <v>346496.375</v>
      </c>
      <c r="N49" s="22">
        <f t="shared" si="6"/>
        <v>0.76696329074149761</v>
      </c>
      <c r="O49" s="27">
        <v>1596</v>
      </c>
      <c r="P49" s="32">
        <f t="shared" si="7"/>
        <v>166.51002506265664</v>
      </c>
      <c r="Q49" s="37" t="s">
        <v>219</v>
      </c>
      <c r="R49" t="s">
        <v>30</v>
      </c>
      <c r="T49" s="7">
        <v>48000</v>
      </c>
      <c r="U49"/>
      <c r="V49" t="s">
        <v>221</v>
      </c>
      <c r="W49">
        <v>401</v>
      </c>
      <c r="X49">
        <v>95</v>
      </c>
    </row>
    <row r="50" spans="1:24" hidden="1" x14ac:dyDescent="0.25">
      <c r="A50" t="s">
        <v>347</v>
      </c>
      <c r="B50" t="s">
        <v>348</v>
      </c>
      <c r="C50" s="17">
        <v>44533</v>
      </c>
      <c r="D50" s="7">
        <v>287000</v>
      </c>
      <c r="E50" t="s">
        <v>27</v>
      </c>
      <c r="F50" t="s">
        <v>28</v>
      </c>
      <c r="G50" s="7">
        <v>287000</v>
      </c>
      <c r="H50" s="7">
        <v>153000</v>
      </c>
      <c r="I50" s="12">
        <f t="shared" si="4"/>
        <v>53.310104529616723</v>
      </c>
      <c r="J50" s="7">
        <v>306057</v>
      </c>
      <c r="K50" s="7">
        <v>50108</v>
      </c>
      <c r="L50" s="7">
        <f t="shared" si="5"/>
        <v>236892</v>
      </c>
      <c r="M50" s="7">
        <v>308372.28125</v>
      </c>
      <c r="N50" s="22">
        <f t="shared" si="6"/>
        <v>0.76820134105357429</v>
      </c>
      <c r="O50" s="27">
        <v>1944</v>
      </c>
      <c r="P50" s="32">
        <f t="shared" si="7"/>
        <v>121.85802469135803</v>
      </c>
      <c r="Q50" s="37" t="s">
        <v>219</v>
      </c>
      <c r="R50" t="s">
        <v>30</v>
      </c>
      <c r="T50" s="7">
        <v>45000</v>
      </c>
      <c r="U50"/>
      <c r="V50" t="s">
        <v>221</v>
      </c>
      <c r="W50">
        <v>401</v>
      </c>
      <c r="X50">
        <v>95</v>
      </c>
    </row>
    <row r="51" spans="1:24" hidden="1" x14ac:dyDescent="0.25">
      <c r="A51" t="s">
        <v>244</v>
      </c>
      <c r="B51" t="s">
        <v>245</v>
      </c>
      <c r="C51" s="17">
        <v>44319</v>
      </c>
      <c r="D51" s="7">
        <v>260000</v>
      </c>
      <c r="E51" t="s">
        <v>27</v>
      </c>
      <c r="F51" t="s">
        <v>28</v>
      </c>
      <c r="G51" s="7">
        <v>260000</v>
      </c>
      <c r="H51" s="7">
        <v>138300</v>
      </c>
      <c r="I51" s="12">
        <f t="shared" si="4"/>
        <v>53.192307692307693</v>
      </c>
      <c r="J51" s="7">
        <v>276592</v>
      </c>
      <c r="K51" s="7">
        <v>47787</v>
      </c>
      <c r="L51" s="7">
        <f t="shared" si="5"/>
        <v>212213</v>
      </c>
      <c r="M51" s="7">
        <v>275668.6875</v>
      </c>
      <c r="N51" s="22">
        <f t="shared" si="6"/>
        <v>0.76981176906426851</v>
      </c>
      <c r="O51" s="27">
        <v>1676</v>
      </c>
      <c r="P51" s="32">
        <f t="shared" si="7"/>
        <v>126.61873508353221</v>
      </c>
      <c r="Q51" s="37" t="s">
        <v>219</v>
      </c>
      <c r="R51" t="s">
        <v>90</v>
      </c>
      <c r="T51" s="7">
        <v>44000</v>
      </c>
      <c r="U51"/>
      <c r="V51" t="s">
        <v>221</v>
      </c>
      <c r="W51">
        <v>401</v>
      </c>
      <c r="X51">
        <v>80</v>
      </c>
    </row>
    <row r="52" spans="1:24" hidden="1" x14ac:dyDescent="0.25">
      <c r="A52" t="s">
        <v>498</v>
      </c>
      <c r="B52" t="s">
        <v>499</v>
      </c>
      <c r="C52" s="17">
        <v>44907</v>
      </c>
      <c r="D52" s="7">
        <v>355000</v>
      </c>
      <c r="E52" t="s">
        <v>27</v>
      </c>
      <c r="F52" t="s">
        <v>28</v>
      </c>
      <c r="G52" s="7">
        <v>355000</v>
      </c>
      <c r="H52" s="7">
        <v>188700</v>
      </c>
      <c r="I52" s="12">
        <f t="shared" si="4"/>
        <v>53.154929577464792</v>
      </c>
      <c r="J52" s="7">
        <v>377433</v>
      </c>
      <c r="K52" s="7">
        <v>67826</v>
      </c>
      <c r="L52" s="7">
        <f t="shared" si="5"/>
        <v>287174</v>
      </c>
      <c r="M52" s="7">
        <v>373020.46875</v>
      </c>
      <c r="N52" s="22">
        <f t="shared" si="6"/>
        <v>0.76986123834524833</v>
      </c>
      <c r="O52" s="27">
        <v>3534</v>
      </c>
      <c r="P52" s="32">
        <f t="shared" si="7"/>
        <v>81.260328239954731</v>
      </c>
      <c r="Q52" s="37" t="s">
        <v>219</v>
      </c>
      <c r="R52" t="s">
        <v>58</v>
      </c>
      <c r="T52" s="7">
        <v>63000</v>
      </c>
      <c r="U52"/>
      <c r="V52" t="s">
        <v>221</v>
      </c>
      <c r="W52">
        <v>401</v>
      </c>
      <c r="X52">
        <v>70</v>
      </c>
    </row>
    <row r="53" spans="1:24" hidden="1" x14ac:dyDescent="0.25">
      <c r="A53" t="s">
        <v>363</v>
      </c>
      <c r="B53" t="s">
        <v>364</v>
      </c>
      <c r="C53" s="17">
        <v>44365</v>
      </c>
      <c r="D53" s="7">
        <v>350000</v>
      </c>
      <c r="E53" t="s">
        <v>27</v>
      </c>
      <c r="F53" t="s">
        <v>28</v>
      </c>
      <c r="G53" s="7">
        <v>350000</v>
      </c>
      <c r="H53" s="7">
        <v>186200</v>
      </c>
      <c r="I53" s="12">
        <f t="shared" si="4"/>
        <v>53.2</v>
      </c>
      <c r="J53" s="7">
        <v>372306</v>
      </c>
      <c r="K53" s="7">
        <v>55121</v>
      </c>
      <c r="L53" s="7">
        <f t="shared" si="5"/>
        <v>294879</v>
      </c>
      <c r="M53" s="7">
        <v>382150.59375</v>
      </c>
      <c r="N53" s="22">
        <f t="shared" si="6"/>
        <v>0.77163035939938274</v>
      </c>
      <c r="O53" s="27">
        <v>2082</v>
      </c>
      <c r="P53" s="32">
        <f t="shared" si="7"/>
        <v>141.63256484149855</v>
      </c>
      <c r="Q53" s="37" t="s">
        <v>219</v>
      </c>
      <c r="R53" t="s">
        <v>30</v>
      </c>
      <c r="T53" s="7">
        <v>50000</v>
      </c>
      <c r="U53"/>
      <c r="V53" t="s">
        <v>221</v>
      </c>
      <c r="W53">
        <v>401</v>
      </c>
      <c r="X53">
        <v>83</v>
      </c>
    </row>
    <row r="54" spans="1:24" hidden="1" x14ac:dyDescent="0.25">
      <c r="A54" t="s">
        <v>508</v>
      </c>
      <c r="B54" t="s">
        <v>509</v>
      </c>
      <c r="C54" s="17">
        <v>44588</v>
      </c>
      <c r="D54" s="7">
        <v>342000</v>
      </c>
      <c r="E54" t="s">
        <v>27</v>
      </c>
      <c r="F54" t="s">
        <v>28</v>
      </c>
      <c r="G54" s="7">
        <v>342000</v>
      </c>
      <c r="H54" s="7">
        <v>181700</v>
      </c>
      <c r="I54" s="12">
        <f t="shared" si="4"/>
        <v>53.128654970760238</v>
      </c>
      <c r="J54" s="7">
        <v>363300</v>
      </c>
      <c r="K54" s="7">
        <v>46361</v>
      </c>
      <c r="L54" s="7">
        <f t="shared" si="5"/>
        <v>295639</v>
      </c>
      <c r="M54" s="7">
        <v>381854.21875</v>
      </c>
      <c r="N54" s="22">
        <f t="shared" si="6"/>
        <v>0.77421954631737322</v>
      </c>
      <c r="O54" s="27">
        <v>2034</v>
      </c>
      <c r="P54" s="32">
        <f t="shared" si="7"/>
        <v>145.34857423795478</v>
      </c>
      <c r="Q54" s="37" t="s">
        <v>219</v>
      </c>
      <c r="R54" t="s">
        <v>71</v>
      </c>
      <c r="T54" s="7">
        <v>38000</v>
      </c>
      <c r="U54"/>
      <c r="V54" t="s">
        <v>221</v>
      </c>
      <c r="W54">
        <v>401</v>
      </c>
      <c r="X54">
        <v>85</v>
      </c>
    </row>
    <row r="55" spans="1:24" hidden="1" x14ac:dyDescent="0.25">
      <c r="A55" t="s">
        <v>321</v>
      </c>
      <c r="B55" t="s">
        <v>322</v>
      </c>
      <c r="C55" s="17">
        <v>45169</v>
      </c>
      <c r="D55" s="7">
        <v>289900</v>
      </c>
      <c r="E55" t="s">
        <v>27</v>
      </c>
      <c r="F55" t="s">
        <v>28</v>
      </c>
      <c r="G55" s="7">
        <v>289900</v>
      </c>
      <c r="H55" s="7">
        <v>153600</v>
      </c>
      <c r="I55" s="12">
        <f t="shared" si="4"/>
        <v>52.9837875129355</v>
      </c>
      <c r="J55" s="7">
        <v>307132</v>
      </c>
      <c r="K55" s="7">
        <v>49801</v>
      </c>
      <c r="L55" s="7">
        <f t="shared" si="5"/>
        <v>240099</v>
      </c>
      <c r="M55" s="7">
        <v>310037.34375</v>
      </c>
      <c r="N55" s="22">
        <f t="shared" si="6"/>
        <v>0.77441961376628521</v>
      </c>
      <c r="O55" s="27">
        <v>1720</v>
      </c>
      <c r="P55" s="32">
        <f t="shared" si="7"/>
        <v>139.59244186046513</v>
      </c>
      <c r="Q55" s="37" t="s">
        <v>219</v>
      </c>
      <c r="R55" t="s">
        <v>30</v>
      </c>
      <c r="T55" s="7">
        <v>45000</v>
      </c>
      <c r="U55"/>
      <c r="V55" t="s">
        <v>221</v>
      </c>
      <c r="W55">
        <v>401</v>
      </c>
      <c r="X55">
        <v>85</v>
      </c>
    </row>
    <row r="56" spans="1:24" hidden="1" x14ac:dyDescent="0.25">
      <c r="A56" t="s">
        <v>496</v>
      </c>
      <c r="B56" t="s">
        <v>497</v>
      </c>
      <c r="C56" s="17">
        <v>45072</v>
      </c>
      <c r="D56" s="7">
        <v>376000</v>
      </c>
      <c r="E56" t="s">
        <v>27</v>
      </c>
      <c r="F56" t="s">
        <v>28</v>
      </c>
      <c r="G56" s="7">
        <v>376000</v>
      </c>
      <c r="H56" s="7">
        <v>197800</v>
      </c>
      <c r="I56" s="12">
        <f t="shared" si="4"/>
        <v>52.60638297872341</v>
      </c>
      <c r="J56" s="7">
        <v>395614</v>
      </c>
      <c r="K56" s="7">
        <v>78789</v>
      </c>
      <c r="L56" s="7">
        <f t="shared" si="5"/>
        <v>297211</v>
      </c>
      <c r="M56" s="7">
        <v>381716.875</v>
      </c>
      <c r="N56" s="22">
        <f t="shared" si="6"/>
        <v>0.77861635014171171</v>
      </c>
      <c r="O56" s="27">
        <v>1823</v>
      </c>
      <c r="P56" s="32">
        <f t="shared" si="7"/>
        <v>163.03400987383435</v>
      </c>
      <c r="Q56" s="37" t="s">
        <v>219</v>
      </c>
      <c r="R56" t="s">
        <v>30</v>
      </c>
      <c r="T56" s="7">
        <v>63000</v>
      </c>
      <c r="U56"/>
      <c r="V56" t="s">
        <v>221</v>
      </c>
      <c r="W56">
        <v>401</v>
      </c>
      <c r="X56">
        <v>74</v>
      </c>
    </row>
    <row r="57" spans="1:24" hidden="1" x14ac:dyDescent="0.25">
      <c r="A57" t="s">
        <v>494</v>
      </c>
      <c r="B57" t="s">
        <v>495</v>
      </c>
      <c r="C57" s="17">
        <v>44601</v>
      </c>
      <c r="D57" s="7">
        <v>291250</v>
      </c>
      <c r="E57" t="s">
        <v>27</v>
      </c>
      <c r="F57" t="s">
        <v>28</v>
      </c>
      <c r="G57" s="7">
        <v>291250</v>
      </c>
      <c r="H57" s="7">
        <v>152400</v>
      </c>
      <c r="I57" s="12">
        <f t="shared" si="4"/>
        <v>52.326180257510735</v>
      </c>
      <c r="J57" s="7">
        <v>304776</v>
      </c>
      <c r="K57" s="7">
        <v>66891</v>
      </c>
      <c r="L57" s="7">
        <f t="shared" si="5"/>
        <v>224359</v>
      </c>
      <c r="M57" s="7">
        <v>286608.4375</v>
      </c>
      <c r="N57" s="22">
        <f t="shared" si="6"/>
        <v>0.78280668202589121</v>
      </c>
      <c r="O57" s="27">
        <v>2154</v>
      </c>
      <c r="P57" s="32">
        <f t="shared" si="7"/>
        <v>104.15923862581243</v>
      </c>
      <c r="Q57" s="37" t="s">
        <v>219</v>
      </c>
      <c r="R57" t="s">
        <v>58</v>
      </c>
      <c r="T57" s="7">
        <v>63000</v>
      </c>
      <c r="U57"/>
      <c r="V57" t="s">
        <v>221</v>
      </c>
      <c r="W57">
        <v>401</v>
      </c>
      <c r="X57">
        <v>75</v>
      </c>
    </row>
    <row r="58" spans="1:24" hidden="1" x14ac:dyDescent="0.25">
      <c r="A58" t="s">
        <v>337</v>
      </c>
      <c r="B58" t="s">
        <v>338</v>
      </c>
      <c r="C58" s="17">
        <v>44740</v>
      </c>
      <c r="D58" s="7">
        <v>320000</v>
      </c>
      <c r="E58" t="s">
        <v>27</v>
      </c>
      <c r="F58" t="s">
        <v>28</v>
      </c>
      <c r="G58" s="7">
        <v>320000</v>
      </c>
      <c r="H58" s="7">
        <v>167700</v>
      </c>
      <c r="I58" s="12">
        <f t="shared" si="4"/>
        <v>52.40625</v>
      </c>
      <c r="J58" s="7">
        <v>335486</v>
      </c>
      <c r="K58" s="7">
        <v>49324</v>
      </c>
      <c r="L58" s="7">
        <f t="shared" si="5"/>
        <v>270676</v>
      </c>
      <c r="M58" s="7">
        <v>344773.5</v>
      </c>
      <c r="N58" s="22">
        <f t="shared" si="6"/>
        <v>0.78508354035330441</v>
      </c>
      <c r="O58" s="27">
        <v>1914</v>
      </c>
      <c r="P58" s="32">
        <f t="shared" si="7"/>
        <v>141.41901776384535</v>
      </c>
      <c r="Q58" s="37" t="s">
        <v>219</v>
      </c>
      <c r="R58" t="s">
        <v>58</v>
      </c>
      <c r="T58" s="7">
        <v>45000</v>
      </c>
      <c r="U58"/>
      <c r="V58" t="s">
        <v>221</v>
      </c>
      <c r="W58">
        <v>401</v>
      </c>
      <c r="X58">
        <v>87</v>
      </c>
    </row>
    <row r="59" spans="1:24" hidden="1" x14ac:dyDescent="0.25">
      <c r="A59" t="s">
        <v>399</v>
      </c>
      <c r="B59" t="s">
        <v>400</v>
      </c>
      <c r="C59" s="17">
        <v>44313</v>
      </c>
      <c r="D59" s="7">
        <v>189000</v>
      </c>
      <c r="E59" t="s">
        <v>27</v>
      </c>
      <c r="F59" t="s">
        <v>28</v>
      </c>
      <c r="G59" s="7">
        <v>189000</v>
      </c>
      <c r="H59" s="7">
        <v>97000</v>
      </c>
      <c r="I59" s="12">
        <f t="shared" si="4"/>
        <v>51.322751322751323</v>
      </c>
      <c r="J59" s="7">
        <v>193948</v>
      </c>
      <c r="K59" s="7">
        <v>76452</v>
      </c>
      <c r="L59" s="7">
        <f t="shared" si="5"/>
        <v>112548</v>
      </c>
      <c r="M59" s="7">
        <v>141561.453125</v>
      </c>
      <c r="N59" s="22">
        <f t="shared" si="6"/>
        <v>0.79504693908884316</v>
      </c>
      <c r="O59" s="27">
        <v>1180</v>
      </c>
      <c r="P59" s="32">
        <f t="shared" si="7"/>
        <v>95.379661016949157</v>
      </c>
      <c r="Q59" s="37" t="s">
        <v>219</v>
      </c>
      <c r="R59" t="s">
        <v>30</v>
      </c>
      <c r="T59" s="7">
        <v>71000</v>
      </c>
      <c r="U59"/>
      <c r="V59" t="s">
        <v>221</v>
      </c>
      <c r="W59">
        <v>401</v>
      </c>
      <c r="X59">
        <v>55</v>
      </c>
    </row>
    <row r="60" spans="1:24" hidden="1" x14ac:dyDescent="0.25">
      <c r="A60" t="s">
        <v>327</v>
      </c>
      <c r="B60" t="s">
        <v>328</v>
      </c>
      <c r="C60" s="17">
        <v>45069</v>
      </c>
      <c r="D60" s="7">
        <v>300000</v>
      </c>
      <c r="E60" t="s">
        <v>27</v>
      </c>
      <c r="F60" t="s">
        <v>28</v>
      </c>
      <c r="G60" s="7">
        <v>300000</v>
      </c>
      <c r="H60" s="7">
        <v>155100</v>
      </c>
      <c r="I60" s="12">
        <f t="shared" si="4"/>
        <v>51.7</v>
      </c>
      <c r="J60" s="7">
        <v>310222</v>
      </c>
      <c r="K60" s="7">
        <v>50930</v>
      </c>
      <c r="L60" s="7">
        <f t="shared" si="5"/>
        <v>249070</v>
      </c>
      <c r="M60" s="7">
        <v>312400</v>
      </c>
      <c r="N60" s="22">
        <f t="shared" si="6"/>
        <v>0.7972791293213829</v>
      </c>
      <c r="O60" s="27">
        <v>1752</v>
      </c>
      <c r="P60" s="32">
        <f t="shared" si="7"/>
        <v>142.16324200913243</v>
      </c>
      <c r="Q60" s="37" t="s">
        <v>219</v>
      </c>
      <c r="R60" t="s">
        <v>58</v>
      </c>
      <c r="T60" s="7">
        <v>45000</v>
      </c>
      <c r="U60"/>
      <c r="V60" t="s">
        <v>221</v>
      </c>
      <c r="W60">
        <v>401</v>
      </c>
      <c r="X60">
        <v>88</v>
      </c>
    </row>
    <row r="61" spans="1:24" hidden="1" x14ac:dyDescent="0.25">
      <c r="A61" t="s">
        <v>397</v>
      </c>
      <c r="B61" t="s">
        <v>398</v>
      </c>
      <c r="C61" s="17">
        <v>44463</v>
      </c>
      <c r="D61" s="7">
        <v>196000</v>
      </c>
      <c r="E61" t="s">
        <v>27</v>
      </c>
      <c r="F61" t="s">
        <v>28</v>
      </c>
      <c r="G61" s="7">
        <v>196000</v>
      </c>
      <c r="H61" s="7">
        <v>100400</v>
      </c>
      <c r="I61" s="12">
        <f t="shared" si="4"/>
        <v>51.224489795918373</v>
      </c>
      <c r="J61" s="7">
        <v>200846</v>
      </c>
      <c r="K61" s="7">
        <v>73437</v>
      </c>
      <c r="L61" s="7">
        <f t="shared" si="5"/>
        <v>122563</v>
      </c>
      <c r="M61" s="7">
        <v>153504.8125</v>
      </c>
      <c r="N61" s="22">
        <f t="shared" si="6"/>
        <v>0.79843099381656191</v>
      </c>
      <c r="O61" s="27">
        <v>1882</v>
      </c>
      <c r="P61" s="32">
        <f t="shared" si="7"/>
        <v>65.123804463336882</v>
      </c>
      <c r="Q61" s="37" t="s">
        <v>219</v>
      </c>
      <c r="R61" t="s">
        <v>192</v>
      </c>
      <c r="T61" s="7">
        <v>71000</v>
      </c>
      <c r="U61"/>
      <c r="V61" t="s">
        <v>221</v>
      </c>
      <c r="W61">
        <v>401</v>
      </c>
      <c r="X61">
        <v>55</v>
      </c>
    </row>
    <row r="62" spans="1:24" hidden="1" x14ac:dyDescent="0.25">
      <c r="A62" t="s">
        <v>246</v>
      </c>
      <c r="B62" t="s">
        <v>247</v>
      </c>
      <c r="C62" s="17">
        <v>44508</v>
      </c>
      <c r="D62" s="7">
        <v>280500</v>
      </c>
      <c r="E62" t="s">
        <v>27</v>
      </c>
      <c r="F62" t="s">
        <v>28</v>
      </c>
      <c r="G62" s="7">
        <v>280500</v>
      </c>
      <c r="H62" s="7">
        <v>144500</v>
      </c>
      <c r="I62" s="12">
        <f t="shared" si="4"/>
        <v>51.515151515151516</v>
      </c>
      <c r="J62" s="7">
        <v>288940</v>
      </c>
      <c r="K62" s="7">
        <v>60160</v>
      </c>
      <c r="L62" s="7">
        <f t="shared" si="5"/>
        <v>220340</v>
      </c>
      <c r="M62" s="7">
        <v>275638.5625</v>
      </c>
      <c r="N62" s="22">
        <f t="shared" si="6"/>
        <v>0.79938016655416277</v>
      </c>
      <c r="O62" s="27">
        <v>1623</v>
      </c>
      <c r="P62" s="32">
        <f t="shared" si="7"/>
        <v>135.76093653727665</v>
      </c>
      <c r="Q62" s="37" t="s">
        <v>219</v>
      </c>
      <c r="R62" t="s">
        <v>30</v>
      </c>
      <c r="T62" s="7">
        <v>44000</v>
      </c>
      <c r="U62"/>
      <c r="V62" t="s">
        <v>221</v>
      </c>
      <c r="W62">
        <v>401</v>
      </c>
      <c r="X62">
        <v>85</v>
      </c>
    </row>
    <row r="63" spans="1:24" hidden="1" x14ac:dyDescent="0.25">
      <c r="A63" t="s">
        <v>307</v>
      </c>
      <c r="B63" t="s">
        <v>308</v>
      </c>
      <c r="C63" s="17">
        <v>44945</v>
      </c>
      <c r="D63" s="7">
        <v>325000</v>
      </c>
      <c r="E63" t="s">
        <v>27</v>
      </c>
      <c r="F63" t="s">
        <v>28</v>
      </c>
      <c r="G63" s="7">
        <v>325000</v>
      </c>
      <c r="H63" s="7">
        <v>167800</v>
      </c>
      <c r="I63" s="12">
        <f t="shared" si="4"/>
        <v>51.630769230769232</v>
      </c>
      <c r="J63" s="7">
        <v>335592</v>
      </c>
      <c r="K63" s="7">
        <v>48000</v>
      </c>
      <c r="L63" s="7">
        <f t="shared" si="5"/>
        <v>277000</v>
      </c>
      <c r="M63" s="7">
        <v>346496.375</v>
      </c>
      <c r="N63" s="22">
        <f t="shared" si="6"/>
        <v>0.79943116288013116</v>
      </c>
      <c r="O63" s="27">
        <v>1596</v>
      </c>
      <c r="P63" s="32">
        <f t="shared" si="7"/>
        <v>173.55889724310777</v>
      </c>
      <c r="Q63" s="37" t="s">
        <v>219</v>
      </c>
      <c r="R63" t="s">
        <v>30</v>
      </c>
      <c r="T63" s="7">
        <v>48000</v>
      </c>
      <c r="U63"/>
      <c r="V63" t="s">
        <v>221</v>
      </c>
      <c r="W63">
        <v>401</v>
      </c>
      <c r="X63">
        <v>95</v>
      </c>
    </row>
    <row r="64" spans="1:24" hidden="1" x14ac:dyDescent="0.25">
      <c r="A64" t="s">
        <v>339</v>
      </c>
      <c r="B64" t="s">
        <v>340</v>
      </c>
      <c r="C64" s="17">
        <v>44610</v>
      </c>
      <c r="D64" s="7">
        <v>236000</v>
      </c>
      <c r="E64" t="s">
        <v>27</v>
      </c>
      <c r="F64" t="s">
        <v>28</v>
      </c>
      <c r="G64" s="7">
        <v>236000</v>
      </c>
      <c r="H64" s="7">
        <v>121300</v>
      </c>
      <c r="I64" s="12">
        <f t="shared" si="4"/>
        <v>51.398305084745765</v>
      </c>
      <c r="J64" s="7">
        <v>242631</v>
      </c>
      <c r="K64" s="7">
        <v>49740</v>
      </c>
      <c r="L64" s="7">
        <f t="shared" si="5"/>
        <v>186260</v>
      </c>
      <c r="M64" s="7">
        <v>232398.796875</v>
      </c>
      <c r="N64" s="22">
        <f t="shared" si="6"/>
        <v>0.80146714399809649</v>
      </c>
      <c r="O64" s="27">
        <v>1330</v>
      </c>
      <c r="P64" s="32">
        <f t="shared" si="7"/>
        <v>140.04511278195488</v>
      </c>
      <c r="Q64" s="37" t="s">
        <v>219</v>
      </c>
      <c r="R64" t="s">
        <v>30</v>
      </c>
      <c r="T64" s="7">
        <v>45000</v>
      </c>
      <c r="U64"/>
      <c r="V64" t="s">
        <v>221</v>
      </c>
      <c r="W64">
        <v>401</v>
      </c>
      <c r="X64">
        <v>86</v>
      </c>
    </row>
    <row r="65" spans="1:24" hidden="1" x14ac:dyDescent="0.25">
      <c r="A65" t="s">
        <v>294</v>
      </c>
      <c r="B65" t="s">
        <v>295</v>
      </c>
      <c r="C65" s="17">
        <v>44750</v>
      </c>
      <c r="D65" s="7">
        <v>250300</v>
      </c>
      <c r="E65" t="s">
        <v>27</v>
      </c>
      <c r="F65" t="s">
        <v>28</v>
      </c>
      <c r="G65" s="7">
        <v>250300</v>
      </c>
      <c r="H65" s="7">
        <v>128300</v>
      </c>
      <c r="I65" s="12">
        <f t="shared" si="4"/>
        <v>51.258489812225328</v>
      </c>
      <c r="J65" s="7">
        <v>256652</v>
      </c>
      <c r="K65" s="7">
        <v>70642</v>
      </c>
      <c r="L65" s="7">
        <f t="shared" si="5"/>
        <v>179658</v>
      </c>
      <c r="M65" s="7">
        <v>224108.4375</v>
      </c>
      <c r="N65" s="22">
        <f t="shared" si="6"/>
        <v>0.80165656413538644</v>
      </c>
      <c r="O65" s="27">
        <v>1988</v>
      </c>
      <c r="P65" s="32">
        <f t="shared" si="7"/>
        <v>90.371227364185117</v>
      </c>
      <c r="Q65" s="37" t="s">
        <v>219</v>
      </c>
      <c r="R65" t="s">
        <v>30</v>
      </c>
      <c r="T65" s="7">
        <v>67200</v>
      </c>
      <c r="U65"/>
      <c r="V65" t="s">
        <v>296</v>
      </c>
      <c r="W65">
        <v>401</v>
      </c>
      <c r="X65">
        <v>59</v>
      </c>
    </row>
    <row r="66" spans="1:24" hidden="1" x14ac:dyDescent="0.25">
      <c r="A66" t="s">
        <v>319</v>
      </c>
      <c r="B66" t="s">
        <v>320</v>
      </c>
      <c r="C66" s="17">
        <v>44316</v>
      </c>
      <c r="D66" s="7">
        <v>270000</v>
      </c>
      <c r="E66" t="s">
        <v>27</v>
      </c>
      <c r="F66" t="s">
        <v>28</v>
      </c>
      <c r="G66" s="7">
        <v>270000</v>
      </c>
      <c r="H66" s="7">
        <v>138500</v>
      </c>
      <c r="I66" s="12">
        <f t="shared" si="4"/>
        <v>51.296296296296298</v>
      </c>
      <c r="J66" s="7">
        <v>277099</v>
      </c>
      <c r="K66" s="7">
        <v>49235</v>
      </c>
      <c r="L66" s="7">
        <f t="shared" si="5"/>
        <v>220765</v>
      </c>
      <c r="M66" s="7">
        <v>274534.9375</v>
      </c>
      <c r="N66" s="22">
        <f t="shared" si="6"/>
        <v>0.80414173150548462</v>
      </c>
      <c r="O66" s="27">
        <v>1563</v>
      </c>
      <c r="P66" s="32">
        <f t="shared" si="7"/>
        <v>141.24440179142675</v>
      </c>
      <c r="Q66" s="37" t="s">
        <v>219</v>
      </c>
      <c r="R66" t="s">
        <v>30</v>
      </c>
      <c r="T66" s="7">
        <v>45000</v>
      </c>
      <c r="U66"/>
      <c r="V66" t="s">
        <v>221</v>
      </c>
      <c r="W66">
        <v>401</v>
      </c>
      <c r="X66">
        <v>86</v>
      </c>
    </row>
    <row r="67" spans="1:24" hidden="1" x14ac:dyDescent="0.25">
      <c r="A67" t="s">
        <v>500</v>
      </c>
      <c r="B67" t="s">
        <v>501</v>
      </c>
      <c r="C67" s="17">
        <v>44981</v>
      </c>
      <c r="D67" s="7">
        <v>390000</v>
      </c>
      <c r="E67" t="s">
        <v>27</v>
      </c>
      <c r="F67" t="s">
        <v>28</v>
      </c>
      <c r="G67" s="7">
        <v>390000</v>
      </c>
      <c r="H67" s="7">
        <v>196700</v>
      </c>
      <c r="I67" s="12">
        <f t="shared" ref="I67:I98" si="8">H67/G67*100</f>
        <v>50.435897435897438</v>
      </c>
      <c r="J67" s="7">
        <v>393494</v>
      </c>
      <c r="K67" s="7">
        <v>76826</v>
      </c>
      <c r="L67" s="7">
        <f t="shared" ref="L67:L98" si="9">G67-K67</f>
        <v>313174</v>
      </c>
      <c r="M67" s="7">
        <v>381527.71875</v>
      </c>
      <c r="N67" s="22">
        <f t="shared" ref="N67:N98" si="10">L67/M67</f>
        <v>0.82084206365412338</v>
      </c>
      <c r="O67" s="27">
        <v>2748</v>
      </c>
      <c r="P67" s="32">
        <f t="shared" ref="P67:P98" si="11">L67/O67</f>
        <v>113.96433770014556</v>
      </c>
      <c r="Q67" s="37" t="s">
        <v>219</v>
      </c>
      <c r="R67" t="s">
        <v>58</v>
      </c>
      <c r="T67" s="7">
        <v>63000</v>
      </c>
      <c r="U67"/>
      <c r="V67" t="s">
        <v>221</v>
      </c>
      <c r="W67">
        <v>401</v>
      </c>
      <c r="X67">
        <v>70</v>
      </c>
    </row>
    <row r="68" spans="1:24" hidden="1" x14ac:dyDescent="0.25">
      <c r="A68" t="s">
        <v>500</v>
      </c>
      <c r="B68" t="s">
        <v>501</v>
      </c>
      <c r="C68" s="17">
        <v>45086</v>
      </c>
      <c r="D68" s="7">
        <v>390000</v>
      </c>
      <c r="E68" t="s">
        <v>27</v>
      </c>
      <c r="F68" t="s">
        <v>28</v>
      </c>
      <c r="G68" s="7">
        <v>390000</v>
      </c>
      <c r="H68" s="7">
        <v>196700</v>
      </c>
      <c r="I68" s="12">
        <f t="shared" si="8"/>
        <v>50.435897435897438</v>
      </c>
      <c r="J68" s="7">
        <v>393494</v>
      </c>
      <c r="K68" s="7">
        <v>76826</v>
      </c>
      <c r="L68" s="7">
        <f t="shared" si="9"/>
        <v>313174</v>
      </c>
      <c r="M68" s="7">
        <v>381527.71875</v>
      </c>
      <c r="N68" s="22">
        <f t="shared" si="10"/>
        <v>0.82084206365412338</v>
      </c>
      <c r="O68" s="27">
        <v>2748</v>
      </c>
      <c r="P68" s="32">
        <f t="shared" si="11"/>
        <v>113.96433770014556</v>
      </c>
      <c r="Q68" s="37" t="s">
        <v>219</v>
      </c>
      <c r="R68" t="s">
        <v>58</v>
      </c>
      <c r="T68" s="7">
        <v>63000</v>
      </c>
      <c r="U68"/>
      <c r="V68" t="s">
        <v>221</v>
      </c>
      <c r="W68">
        <v>401</v>
      </c>
      <c r="X68">
        <v>70</v>
      </c>
    </row>
    <row r="69" spans="1:24" hidden="1" x14ac:dyDescent="0.25">
      <c r="A69" t="s">
        <v>365</v>
      </c>
      <c r="B69" t="s">
        <v>366</v>
      </c>
      <c r="C69" s="17">
        <v>45106</v>
      </c>
      <c r="D69" s="7">
        <v>365000</v>
      </c>
      <c r="E69" t="s">
        <v>27</v>
      </c>
      <c r="F69" t="s">
        <v>28</v>
      </c>
      <c r="G69" s="7">
        <v>365000</v>
      </c>
      <c r="H69" s="7">
        <v>184100</v>
      </c>
      <c r="I69" s="12">
        <f t="shared" si="8"/>
        <v>50.438356164383556</v>
      </c>
      <c r="J69" s="7">
        <v>368230</v>
      </c>
      <c r="K69" s="7">
        <v>55386</v>
      </c>
      <c r="L69" s="7">
        <f t="shared" si="9"/>
        <v>309614</v>
      </c>
      <c r="M69" s="7">
        <v>376920.46875</v>
      </c>
      <c r="N69" s="22">
        <f t="shared" si="10"/>
        <v>0.82143058196544283</v>
      </c>
      <c r="O69" s="27">
        <v>2425</v>
      </c>
      <c r="P69" s="32">
        <f t="shared" si="11"/>
        <v>127.67587628865979</v>
      </c>
      <c r="Q69" s="37" t="s">
        <v>219</v>
      </c>
      <c r="R69" t="s">
        <v>90</v>
      </c>
      <c r="T69" s="7">
        <v>50000</v>
      </c>
      <c r="U69"/>
      <c r="V69" t="s">
        <v>221</v>
      </c>
      <c r="W69">
        <v>401</v>
      </c>
      <c r="X69">
        <v>84</v>
      </c>
    </row>
    <row r="70" spans="1:24" hidden="1" x14ac:dyDescent="0.25">
      <c r="A70" t="s">
        <v>311</v>
      </c>
      <c r="B70" t="s">
        <v>312</v>
      </c>
      <c r="C70" s="17">
        <v>44558</v>
      </c>
      <c r="D70" s="7">
        <v>250000</v>
      </c>
      <c r="E70" t="s">
        <v>27</v>
      </c>
      <c r="F70" t="s">
        <v>28</v>
      </c>
      <c r="G70" s="7">
        <v>250000</v>
      </c>
      <c r="H70" s="7">
        <v>125700</v>
      </c>
      <c r="I70" s="12">
        <f t="shared" si="8"/>
        <v>50.28</v>
      </c>
      <c r="J70" s="7">
        <v>251310</v>
      </c>
      <c r="K70" s="7">
        <v>49300</v>
      </c>
      <c r="L70" s="7">
        <f t="shared" si="9"/>
        <v>200700</v>
      </c>
      <c r="M70" s="7">
        <v>243385.546875</v>
      </c>
      <c r="N70" s="22">
        <f t="shared" si="10"/>
        <v>0.82461757724289686</v>
      </c>
      <c r="O70" s="27">
        <v>1452</v>
      </c>
      <c r="P70" s="32">
        <f t="shared" si="11"/>
        <v>138.22314049586777</v>
      </c>
      <c r="Q70" s="37" t="s">
        <v>219</v>
      </c>
      <c r="R70" t="s">
        <v>30</v>
      </c>
      <c r="T70" s="7">
        <v>45000</v>
      </c>
      <c r="U70"/>
      <c r="V70" t="s">
        <v>221</v>
      </c>
      <c r="W70">
        <v>401</v>
      </c>
      <c r="X70">
        <v>84</v>
      </c>
    </row>
    <row r="71" spans="1:24" hidden="1" x14ac:dyDescent="0.25">
      <c r="A71" t="s">
        <v>234</v>
      </c>
      <c r="B71" t="s">
        <v>235</v>
      </c>
      <c r="C71" s="17">
        <v>45016</v>
      </c>
      <c r="D71" s="7">
        <v>267000</v>
      </c>
      <c r="E71" t="s">
        <v>27</v>
      </c>
      <c r="F71" t="s">
        <v>28</v>
      </c>
      <c r="G71" s="7">
        <v>267000</v>
      </c>
      <c r="H71" s="7">
        <v>134200</v>
      </c>
      <c r="I71" s="12">
        <f t="shared" si="8"/>
        <v>50.262172284644194</v>
      </c>
      <c r="J71" s="7">
        <v>268322</v>
      </c>
      <c r="K71" s="7">
        <v>47943</v>
      </c>
      <c r="L71" s="7">
        <f t="shared" si="9"/>
        <v>219057</v>
      </c>
      <c r="M71" s="7">
        <v>265516.875</v>
      </c>
      <c r="N71" s="22">
        <f t="shared" si="10"/>
        <v>0.82502100855171634</v>
      </c>
      <c r="O71" s="27">
        <v>1380</v>
      </c>
      <c r="P71" s="32">
        <f t="shared" si="11"/>
        <v>158.73695652173913</v>
      </c>
      <c r="Q71" s="37" t="s">
        <v>219</v>
      </c>
      <c r="R71" t="s">
        <v>30</v>
      </c>
      <c r="T71" s="7">
        <v>44000</v>
      </c>
      <c r="U71"/>
      <c r="V71" t="s">
        <v>221</v>
      </c>
      <c r="W71">
        <v>401</v>
      </c>
      <c r="X71">
        <v>81</v>
      </c>
    </row>
    <row r="72" spans="1:24" hidden="1" x14ac:dyDescent="0.25">
      <c r="A72" t="s">
        <v>401</v>
      </c>
      <c r="B72" t="s">
        <v>402</v>
      </c>
      <c r="C72" s="17">
        <v>44326</v>
      </c>
      <c r="D72" s="7">
        <v>201000</v>
      </c>
      <c r="E72" t="s">
        <v>27</v>
      </c>
      <c r="F72" t="s">
        <v>28</v>
      </c>
      <c r="G72" s="7">
        <v>201000</v>
      </c>
      <c r="H72" s="7">
        <v>100300</v>
      </c>
      <c r="I72" s="12">
        <f t="shared" si="8"/>
        <v>49.900497512437816</v>
      </c>
      <c r="J72" s="7">
        <v>200545</v>
      </c>
      <c r="K72" s="7">
        <v>76891</v>
      </c>
      <c r="L72" s="7">
        <f t="shared" si="9"/>
        <v>124109</v>
      </c>
      <c r="M72" s="7">
        <v>148980.71875</v>
      </c>
      <c r="N72" s="22">
        <f t="shared" si="10"/>
        <v>0.833054109560738</v>
      </c>
      <c r="O72" s="27">
        <v>1152</v>
      </c>
      <c r="P72" s="32">
        <f t="shared" si="11"/>
        <v>107.73350694444444</v>
      </c>
      <c r="Q72" s="37" t="s">
        <v>219</v>
      </c>
      <c r="R72" t="s">
        <v>30</v>
      </c>
      <c r="T72" s="7">
        <v>71000</v>
      </c>
      <c r="U72"/>
      <c r="V72" t="s">
        <v>221</v>
      </c>
      <c r="W72">
        <v>401</v>
      </c>
      <c r="X72">
        <v>57</v>
      </c>
    </row>
    <row r="73" spans="1:24" hidden="1" x14ac:dyDescent="0.25">
      <c r="A73" t="s">
        <v>301</v>
      </c>
      <c r="B73" t="s">
        <v>302</v>
      </c>
      <c r="C73" s="17">
        <v>44356</v>
      </c>
      <c r="D73" s="7">
        <v>300000</v>
      </c>
      <c r="E73" t="s">
        <v>27</v>
      </c>
      <c r="F73" t="s">
        <v>28</v>
      </c>
      <c r="G73" s="7">
        <v>300000</v>
      </c>
      <c r="H73" s="7">
        <v>148600</v>
      </c>
      <c r="I73" s="12">
        <f t="shared" si="8"/>
        <v>49.533333333333331</v>
      </c>
      <c r="J73" s="7">
        <v>297176</v>
      </c>
      <c r="K73" s="7">
        <v>59792</v>
      </c>
      <c r="L73" s="7">
        <f t="shared" si="9"/>
        <v>240208</v>
      </c>
      <c r="M73" s="7">
        <v>286004.8125</v>
      </c>
      <c r="N73" s="22">
        <f t="shared" si="10"/>
        <v>0.83987397939326636</v>
      </c>
      <c r="O73" s="27">
        <v>1986</v>
      </c>
      <c r="P73" s="32">
        <f t="shared" si="11"/>
        <v>120.95065458207452</v>
      </c>
      <c r="Q73" s="37" t="s">
        <v>219</v>
      </c>
      <c r="R73" t="s">
        <v>30</v>
      </c>
      <c r="T73" s="7">
        <v>48000</v>
      </c>
      <c r="U73"/>
      <c r="V73" t="s">
        <v>221</v>
      </c>
      <c r="W73">
        <v>401</v>
      </c>
      <c r="X73">
        <v>55</v>
      </c>
    </row>
    <row r="74" spans="1:24" hidden="1" x14ac:dyDescent="0.25">
      <c r="A74" t="s">
        <v>309</v>
      </c>
      <c r="B74" t="s">
        <v>310</v>
      </c>
      <c r="C74" s="17">
        <v>45022</v>
      </c>
      <c r="D74" s="7">
        <v>243400</v>
      </c>
      <c r="E74" t="s">
        <v>27</v>
      </c>
      <c r="F74" t="s">
        <v>28</v>
      </c>
      <c r="G74" s="7">
        <v>243400</v>
      </c>
      <c r="H74" s="7">
        <v>120300</v>
      </c>
      <c r="I74" s="12">
        <f t="shared" si="8"/>
        <v>49.424815119145435</v>
      </c>
      <c r="J74" s="7">
        <v>240579</v>
      </c>
      <c r="K74" s="7">
        <v>49159</v>
      </c>
      <c r="L74" s="7">
        <f t="shared" si="9"/>
        <v>194241</v>
      </c>
      <c r="M74" s="7">
        <v>230626.5</v>
      </c>
      <c r="N74" s="22">
        <f t="shared" si="10"/>
        <v>0.84223192044279382</v>
      </c>
      <c r="O74" s="27">
        <v>1288</v>
      </c>
      <c r="P74" s="32">
        <f t="shared" si="11"/>
        <v>150.80822981366461</v>
      </c>
      <c r="Q74" s="37" t="s">
        <v>219</v>
      </c>
      <c r="R74" t="s">
        <v>30</v>
      </c>
      <c r="T74" s="7">
        <v>45000</v>
      </c>
      <c r="U74"/>
      <c r="V74" t="s">
        <v>221</v>
      </c>
      <c r="W74">
        <v>401</v>
      </c>
      <c r="X74">
        <v>83</v>
      </c>
    </row>
    <row r="75" spans="1:24" hidden="1" x14ac:dyDescent="0.25">
      <c r="A75" t="s">
        <v>393</v>
      </c>
      <c r="B75" t="s">
        <v>394</v>
      </c>
      <c r="C75" s="17">
        <v>44665</v>
      </c>
      <c r="D75" s="7">
        <v>312000</v>
      </c>
      <c r="E75" t="s">
        <v>27</v>
      </c>
      <c r="F75" t="s">
        <v>28</v>
      </c>
      <c r="G75" s="7">
        <v>312000</v>
      </c>
      <c r="H75" s="7">
        <v>152700</v>
      </c>
      <c r="I75" s="12">
        <f t="shared" si="8"/>
        <v>48.942307692307693</v>
      </c>
      <c r="J75" s="7">
        <v>305317</v>
      </c>
      <c r="K75" s="7">
        <v>104916</v>
      </c>
      <c r="L75" s="7">
        <f t="shared" si="9"/>
        <v>207084</v>
      </c>
      <c r="M75" s="7">
        <v>241446.984375</v>
      </c>
      <c r="N75" s="22">
        <f t="shared" si="10"/>
        <v>0.85767896640353303</v>
      </c>
      <c r="O75" s="27">
        <v>1560</v>
      </c>
      <c r="P75" s="32">
        <f t="shared" si="11"/>
        <v>132.74615384615385</v>
      </c>
      <c r="Q75" s="37" t="s">
        <v>219</v>
      </c>
      <c r="R75" t="s">
        <v>30</v>
      </c>
      <c r="T75" s="7">
        <v>99400</v>
      </c>
      <c r="U75"/>
      <c r="V75" t="s">
        <v>296</v>
      </c>
      <c r="W75">
        <v>401</v>
      </c>
      <c r="X75">
        <v>55</v>
      </c>
    </row>
    <row r="76" spans="1:24" hidden="1" x14ac:dyDescent="0.25">
      <c r="A76" t="s">
        <v>335</v>
      </c>
      <c r="B76" t="s">
        <v>336</v>
      </c>
      <c r="C76" s="17">
        <v>44991</v>
      </c>
      <c r="D76" s="7">
        <v>250000</v>
      </c>
      <c r="E76" t="s">
        <v>27</v>
      </c>
      <c r="F76" t="s">
        <v>28</v>
      </c>
      <c r="G76" s="7">
        <v>250000</v>
      </c>
      <c r="H76" s="7">
        <v>121500</v>
      </c>
      <c r="I76" s="12">
        <f t="shared" si="8"/>
        <v>48.6</v>
      </c>
      <c r="J76" s="7">
        <v>242991</v>
      </c>
      <c r="K76" s="7">
        <v>48103</v>
      </c>
      <c r="L76" s="7">
        <f t="shared" si="9"/>
        <v>201897</v>
      </c>
      <c r="M76" s="7">
        <v>234804.8125</v>
      </c>
      <c r="N76" s="22">
        <f t="shared" si="10"/>
        <v>0.85985034910645197</v>
      </c>
      <c r="O76" s="27">
        <v>1303</v>
      </c>
      <c r="P76" s="32">
        <f t="shared" si="11"/>
        <v>154.94781273983116</v>
      </c>
      <c r="Q76" s="37" t="s">
        <v>219</v>
      </c>
      <c r="R76" t="s">
        <v>30</v>
      </c>
      <c r="T76" s="7">
        <v>45000</v>
      </c>
      <c r="U76"/>
      <c r="V76" t="s">
        <v>221</v>
      </c>
      <c r="W76">
        <v>401</v>
      </c>
      <c r="X76">
        <v>87</v>
      </c>
    </row>
    <row r="77" spans="1:24" hidden="1" x14ac:dyDescent="0.25">
      <c r="A77" t="s">
        <v>361</v>
      </c>
      <c r="B77" t="s">
        <v>362</v>
      </c>
      <c r="C77" s="17">
        <v>44813</v>
      </c>
      <c r="D77" s="7">
        <v>457000</v>
      </c>
      <c r="E77" t="s">
        <v>27</v>
      </c>
      <c r="F77" t="s">
        <v>28</v>
      </c>
      <c r="G77" s="7">
        <v>457000</v>
      </c>
      <c r="H77" s="7">
        <v>219800</v>
      </c>
      <c r="I77" s="12">
        <f t="shared" si="8"/>
        <v>48.096280087527354</v>
      </c>
      <c r="J77" s="7">
        <v>439615</v>
      </c>
      <c r="K77" s="7">
        <v>80246</v>
      </c>
      <c r="L77" s="7">
        <f t="shared" si="9"/>
        <v>376754</v>
      </c>
      <c r="M77" s="7">
        <v>432974.6875</v>
      </c>
      <c r="N77" s="22">
        <f t="shared" si="10"/>
        <v>0.87015248437589088</v>
      </c>
      <c r="O77" s="27">
        <v>1769</v>
      </c>
      <c r="P77" s="32">
        <f t="shared" si="11"/>
        <v>212.97569248162804</v>
      </c>
      <c r="Q77" s="37" t="s">
        <v>219</v>
      </c>
      <c r="R77" t="s">
        <v>30</v>
      </c>
      <c r="T77" s="7">
        <v>70000</v>
      </c>
      <c r="U77"/>
      <c r="V77" t="s">
        <v>296</v>
      </c>
      <c r="W77">
        <v>401</v>
      </c>
      <c r="X77">
        <v>82</v>
      </c>
    </row>
    <row r="78" spans="1:24" hidden="1" x14ac:dyDescent="0.25">
      <c r="A78" t="s">
        <v>403</v>
      </c>
      <c r="B78" t="s">
        <v>404</v>
      </c>
      <c r="C78" s="17">
        <v>44460</v>
      </c>
      <c r="D78" s="7">
        <v>210000</v>
      </c>
      <c r="E78" t="s">
        <v>27</v>
      </c>
      <c r="F78" t="s">
        <v>28</v>
      </c>
      <c r="G78" s="7">
        <v>210000</v>
      </c>
      <c r="H78" s="7">
        <v>101200</v>
      </c>
      <c r="I78" s="12">
        <f t="shared" si="8"/>
        <v>48.19047619047619</v>
      </c>
      <c r="J78" s="7">
        <v>202433</v>
      </c>
      <c r="K78" s="7">
        <v>79318</v>
      </c>
      <c r="L78" s="7">
        <f t="shared" si="9"/>
        <v>130682</v>
      </c>
      <c r="M78" s="7">
        <v>148331.328125</v>
      </c>
      <c r="N78" s="22">
        <f t="shared" si="10"/>
        <v>0.88101415696806296</v>
      </c>
      <c r="O78" s="27">
        <v>1536</v>
      </c>
      <c r="P78" s="32">
        <f t="shared" si="11"/>
        <v>85.079427083333329</v>
      </c>
      <c r="Q78" s="37" t="s">
        <v>219</v>
      </c>
      <c r="R78" t="s">
        <v>30</v>
      </c>
      <c r="T78" s="7">
        <v>71000</v>
      </c>
      <c r="U78"/>
      <c r="V78" t="s">
        <v>221</v>
      </c>
      <c r="W78">
        <v>401</v>
      </c>
      <c r="X78">
        <v>59</v>
      </c>
    </row>
    <row r="79" spans="1:24" hidden="1" x14ac:dyDescent="0.25">
      <c r="A79" t="s">
        <v>224</v>
      </c>
      <c r="B79" t="s">
        <v>225</v>
      </c>
      <c r="C79" s="17">
        <v>45180</v>
      </c>
      <c r="D79" s="7">
        <v>439900</v>
      </c>
      <c r="E79" t="s">
        <v>27</v>
      </c>
      <c r="F79" t="s">
        <v>28</v>
      </c>
      <c r="G79" s="7">
        <v>439900</v>
      </c>
      <c r="H79" s="7">
        <v>206100</v>
      </c>
      <c r="I79" s="12">
        <f t="shared" si="8"/>
        <v>46.851557172084561</v>
      </c>
      <c r="J79" s="7">
        <v>412215</v>
      </c>
      <c r="K79" s="7">
        <v>59167</v>
      </c>
      <c r="L79" s="7">
        <f t="shared" si="9"/>
        <v>380733</v>
      </c>
      <c r="M79" s="7">
        <v>425359.03125</v>
      </c>
      <c r="N79" s="22">
        <f t="shared" si="10"/>
        <v>0.89508620254551141</v>
      </c>
      <c r="O79" s="27">
        <v>1722</v>
      </c>
      <c r="P79" s="32">
        <f t="shared" si="11"/>
        <v>221.0993031358885</v>
      </c>
      <c r="Q79" s="37" t="s">
        <v>219</v>
      </c>
      <c r="R79" t="s">
        <v>30</v>
      </c>
      <c r="T79" s="7">
        <v>56000</v>
      </c>
      <c r="U79"/>
      <c r="V79" t="s">
        <v>221</v>
      </c>
      <c r="W79">
        <v>401</v>
      </c>
      <c r="X79">
        <v>81</v>
      </c>
    </row>
    <row r="80" spans="1:24" hidden="1" x14ac:dyDescent="0.25">
      <c r="A80" t="s">
        <v>325</v>
      </c>
      <c r="B80" t="s">
        <v>326</v>
      </c>
      <c r="C80" s="17">
        <v>44722</v>
      </c>
      <c r="D80" s="7">
        <v>271500</v>
      </c>
      <c r="E80" t="s">
        <v>27</v>
      </c>
      <c r="F80" t="s">
        <v>28</v>
      </c>
      <c r="G80" s="7">
        <v>271500</v>
      </c>
      <c r="H80" s="7">
        <v>125400</v>
      </c>
      <c r="I80" s="12">
        <f t="shared" si="8"/>
        <v>46.187845303867405</v>
      </c>
      <c r="J80" s="7">
        <v>250851</v>
      </c>
      <c r="K80" s="7">
        <v>48291</v>
      </c>
      <c r="L80" s="7">
        <f t="shared" si="9"/>
        <v>223209</v>
      </c>
      <c r="M80" s="7">
        <v>244048.1875</v>
      </c>
      <c r="N80" s="22">
        <f t="shared" si="10"/>
        <v>0.91461035743197228</v>
      </c>
      <c r="O80" s="27">
        <v>1491</v>
      </c>
      <c r="P80" s="32">
        <f t="shared" si="11"/>
        <v>149.70422535211267</v>
      </c>
      <c r="Q80" s="37" t="s">
        <v>219</v>
      </c>
      <c r="R80" t="s">
        <v>58</v>
      </c>
      <c r="T80" s="7">
        <v>45000</v>
      </c>
      <c r="U80"/>
      <c r="V80" t="s">
        <v>221</v>
      </c>
      <c r="W80">
        <v>401</v>
      </c>
      <c r="X80">
        <v>88</v>
      </c>
    </row>
    <row r="81" spans="1:24" hidden="1" x14ac:dyDescent="0.25">
      <c r="A81" t="s">
        <v>236</v>
      </c>
      <c r="B81" t="s">
        <v>237</v>
      </c>
      <c r="C81" s="17">
        <v>45163</v>
      </c>
      <c r="D81" s="7">
        <v>295000</v>
      </c>
      <c r="E81" t="s">
        <v>27</v>
      </c>
      <c r="F81" t="s">
        <v>28</v>
      </c>
      <c r="G81" s="7">
        <v>295000</v>
      </c>
      <c r="H81" s="7">
        <v>133800</v>
      </c>
      <c r="I81" s="12">
        <f t="shared" si="8"/>
        <v>45.355932203389834</v>
      </c>
      <c r="J81" s="7">
        <v>267626</v>
      </c>
      <c r="K81" s="7">
        <v>48948</v>
      </c>
      <c r="L81" s="7">
        <f t="shared" si="9"/>
        <v>246052</v>
      </c>
      <c r="M81" s="7">
        <v>263467.46875</v>
      </c>
      <c r="N81" s="22">
        <f t="shared" si="10"/>
        <v>0.93389897875200201</v>
      </c>
      <c r="O81" s="27">
        <v>1648</v>
      </c>
      <c r="P81" s="32">
        <f t="shared" si="11"/>
        <v>149.30339805825244</v>
      </c>
      <c r="Q81" s="37" t="s">
        <v>219</v>
      </c>
      <c r="R81" t="s">
        <v>58</v>
      </c>
      <c r="T81" s="7">
        <v>44000</v>
      </c>
      <c r="U81"/>
      <c r="V81" t="s">
        <v>221</v>
      </c>
      <c r="W81">
        <v>401</v>
      </c>
      <c r="X81">
        <v>79</v>
      </c>
    </row>
    <row r="82" spans="1:24" hidden="1" x14ac:dyDescent="0.25">
      <c r="A82" t="s">
        <v>299</v>
      </c>
      <c r="B82" t="s">
        <v>300</v>
      </c>
      <c r="C82" s="17">
        <v>44522</v>
      </c>
      <c r="D82" s="7">
        <v>272000</v>
      </c>
      <c r="E82" t="s">
        <v>27</v>
      </c>
      <c r="F82" t="s">
        <v>28</v>
      </c>
      <c r="G82" s="7">
        <v>272000</v>
      </c>
      <c r="H82" s="7">
        <v>123600</v>
      </c>
      <c r="I82" s="12">
        <f t="shared" si="8"/>
        <v>45.441176470588232</v>
      </c>
      <c r="J82" s="7">
        <v>247138</v>
      </c>
      <c r="K82" s="7">
        <v>57578</v>
      </c>
      <c r="L82" s="7">
        <f t="shared" si="9"/>
        <v>214422</v>
      </c>
      <c r="M82" s="7">
        <v>228385.546875</v>
      </c>
      <c r="N82" s="22">
        <f t="shared" si="10"/>
        <v>0.93885976119739956</v>
      </c>
      <c r="O82" s="27">
        <v>1664</v>
      </c>
      <c r="P82" s="32">
        <f t="shared" si="11"/>
        <v>128.859375</v>
      </c>
      <c r="Q82" s="37" t="s">
        <v>219</v>
      </c>
      <c r="R82" t="s">
        <v>30</v>
      </c>
      <c r="T82" s="7">
        <v>48000</v>
      </c>
      <c r="U82"/>
      <c r="V82" t="s">
        <v>221</v>
      </c>
      <c r="W82">
        <v>401</v>
      </c>
      <c r="X82">
        <v>57</v>
      </c>
    </row>
    <row r="83" spans="1:24" hidden="1" x14ac:dyDescent="0.25">
      <c r="A83" t="s">
        <v>486</v>
      </c>
      <c r="B83" t="s">
        <v>487</v>
      </c>
      <c r="C83" s="17">
        <v>44804</v>
      </c>
      <c r="D83" s="7">
        <v>269000</v>
      </c>
      <c r="E83" t="s">
        <v>413</v>
      </c>
      <c r="F83" t="s">
        <v>28</v>
      </c>
      <c r="G83" s="7">
        <v>269000</v>
      </c>
      <c r="H83" s="7">
        <v>122900</v>
      </c>
      <c r="I83" s="12">
        <f t="shared" si="8"/>
        <v>45.687732342007436</v>
      </c>
      <c r="J83" s="7">
        <v>245875</v>
      </c>
      <c r="K83" s="7">
        <v>75638</v>
      </c>
      <c r="L83" s="7">
        <f t="shared" si="9"/>
        <v>193362</v>
      </c>
      <c r="M83" s="7">
        <v>205104.8125</v>
      </c>
      <c r="N83" s="22">
        <f t="shared" si="10"/>
        <v>0.94274726001370646</v>
      </c>
      <c r="O83" s="27">
        <v>1636</v>
      </c>
      <c r="P83" s="32">
        <f t="shared" si="11"/>
        <v>118.1919315403423</v>
      </c>
      <c r="Q83" s="37" t="s">
        <v>219</v>
      </c>
      <c r="R83" t="s">
        <v>30</v>
      </c>
      <c r="T83" s="7">
        <v>63000</v>
      </c>
      <c r="U83"/>
      <c r="V83" t="s">
        <v>221</v>
      </c>
      <c r="W83">
        <v>401</v>
      </c>
      <c r="X83">
        <v>71</v>
      </c>
    </row>
    <row r="84" spans="1:24" hidden="1" x14ac:dyDescent="0.25">
      <c r="A84" t="s">
        <v>246</v>
      </c>
      <c r="B84" t="s">
        <v>247</v>
      </c>
      <c r="C84" s="17">
        <v>44715</v>
      </c>
      <c r="D84" s="7">
        <v>321000</v>
      </c>
      <c r="E84" t="s">
        <v>27</v>
      </c>
      <c r="F84" t="s">
        <v>28</v>
      </c>
      <c r="G84" s="7">
        <v>321000</v>
      </c>
      <c r="H84" s="7">
        <v>144500</v>
      </c>
      <c r="I84" s="12">
        <f t="shared" si="8"/>
        <v>45.015576323987538</v>
      </c>
      <c r="J84" s="7">
        <v>288940</v>
      </c>
      <c r="K84" s="7">
        <v>60160</v>
      </c>
      <c r="L84" s="7">
        <f t="shared" si="9"/>
        <v>260840</v>
      </c>
      <c r="M84" s="7">
        <v>275638.5625</v>
      </c>
      <c r="N84" s="22">
        <f t="shared" si="10"/>
        <v>0.94631171209942733</v>
      </c>
      <c r="O84" s="27">
        <v>1623</v>
      </c>
      <c r="P84" s="32">
        <f t="shared" si="11"/>
        <v>160.7147258163894</v>
      </c>
      <c r="Q84" s="37" t="s">
        <v>219</v>
      </c>
      <c r="R84" t="s">
        <v>30</v>
      </c>
      <c r="T84" s="7">
        <v>44000</v>
      </c>
      <c r="U84"/>
      <c r="V84" t="s">
        <v>221</v>
      </c>
      <c r="W84">
        <v>401</v>
      </c>
      <c r="X84">
        <v>85</v>
      </c>
    </row>
    <row r="85" spans="1:24" hidden="1" x14ac:dyDescent="0.25">
      <c r="A85" t="s">
        <v>329</v>
      </c>
      <c r="B85" t="s">
        <v>330</v>
      </c>
      <c r="C85" s="17">
        <v>44847</v>
      </c>
      <c r="D85" s="7">
        <v>260000</v>
      </c>
      <c r="E85" t="s">
        <v>27</v>
      </c>
      <c r="F85" t="s">
        <v>28</v>
      </c>
      <c r="G85" s="7">
        <v>260000</v>
      </c>
      <c r="H85" s="7">
        <v>116800</v>
      </c>
      <c r="I85" s="12">
        <f t="shared" si="8"/>
        <v>44.92307692307692</v>
      </c>
      <c r="J85" s="7">
        <v>233576</v>
      </c>
      <c r="K85" s="7">
        <v>50153</v>
      </c>
      <c r="L85" s="7">
        <f t="shared" si="9"/>
        <v>209847</v>
      </c>
      <c r="M85" s="7">
        <v>220991.5625</v>
      </c>
      <c r="N85" s="22">
        <f t="shared" si="10"/>
        <v>0.94957019003836407</v>
      </c>
      <c r="O85" s="27">
        <v>1400</v>
      </c>
      <c r="P85" s="32">
        <f t="shared" si="11"/>
        <v>149.8907142857143</v>
      </c>
      <c r="Q85" s="37" t="s">
        <v>219</v>
      </c>
      <c r="R85" t="s">
        <v>58</v>
      </c>
      <c r="T85" s="7">
        <v>45000</v>
      </c>
      <c r="U85"/>
      <c r="V85" t="s">
        <v>221</v>
      </c>
      <c r="W85">
        <v>401</v>
      </c>
      <c r="X85">
        <v>86</v>
      </c>
    </row>
    <row r="86" spans="1:24" hidden="1" x14ac:dyDescent="0.25">
      <c r="A86" t="s">
        <v>217</v>
      </c>
      <c r="B86" t="s">
        <v>218</v>
      </c>
      <c r="C86" s="17">
        <v>44757</v>
      </c>
      <c r="D86" s="7">
        <v>440000</v>
      </c>
      <c r="E86" t="s">
        <v>27</v>
      </c>
      <c r="F86" t="s">
        <v>38</v>
      </c>
      <c r="G86" s="7">
        <v>440000</v>
      </c>
      <c r="H86" s="7">
        <v>198000</v>
      </c>
      <c r="I86" s="12">
        <f t="shared" si="8"/>
        <v>45</v>
      </c>
      <c r="J86" s="7">
        <v>412073</v>
      </c>
      <c r="K86" s="7">
        <v>91411</v>
      </c>
      <c r="L86" s="7">
        <f t="shared" si="9"/>
        <v>348589</v>
      </c>
      <c r="M86" s="7">
        <v>366869.875</v>
      </c>
      <c r="N86" s="22">
        <f t="shared" si="10"/>
        <v>0.95017068381534464</v>
      </c>
      <c r="O86" s="27">
        <v>1794</v>
      </c>
      <c r="P86" s="32">
        <f t="shared" si="11"/>
        <v>194.30824972129321</v>
      </c>
      <c r="Q86" s="37" t="s">
        <v>219</v>
      </c>
      <c r="R86" t="s">
        <v>30</v>
      </c>
      <c r="T86" s="7">
        <v>84160</v>
      </c>
      <c r="U86" t="s">
        <v>220</v>
      </c>
      <c r="V86" t="s">
        <v>221</v>
      </c>
      <c r="W86">
        <v>401</v>
      </c>
      <c r="X86">
        <v>77</v>
      </c>
    </row>
    <row r="87" spans="1:24" hidden="1" x14ac:dyDescent="0.25">
      <c r="A87" t="s">
        <v>386</v>
      </c>
      <c r="B87" t="s">
        <v>387</v>
      </c>
      <c r="C87" s="17">
        <v>44795</v>
      </c>
      <c r="D87" s="7">
        <v>250000</v>
      </c>
      <c r="E87" t="s">
        <v>27</v>
      </c>
      <c r="F87" t="s">
        <v>28</v>
      </c>
      <c r="G87" s="7">
        <v>250000</v>
      </c>
      <c r="H87" s="7">
        <v>114000</v>
      </c>
      <c r="I87" s="12">
        <f t="shared" si="8"/>
        <v>45.6</v>
      </c>
      <c r="J87" s="7">
        <v>227999</v>
      </c>
      <c r="K87" s="7">
        <v>76468</v>
      </c>
      <c r="L87" s="7">
        <f t="shared" si="9"/>
        <v>173532</v>
      </c>
      <c r="M87" s="7">
        <v>182567.46875</v>
      </c>
      <c r="N87" s="22">
        <f t="shared" si="10"/>
        <v>0.95050887865256661</v>
      </c>
      <c r="O87" s="27">
        <v>2130</v>
      </c>
      <c r="P87" s="32">
        <f t="shared" si="11"/>
        <v>81.47042253521127</v>
      </c>
      <c r="Q87" s="37" t="s">
        <v>219</v>
      </c>
      <c r="R87" t="s">
        <v>30</v>
      </c>
      <c r="T87" s="7">
        <v>71000</v>
      </c>
      <c r="U87"/>
      <c r="V87" t="s">
        <v>221</v>
      </c>
      <c r="W87">
        <v>401</v>
      </c>
      <c r="X87">
        <v>53</v>
      </c>
    </row>
    <row r="88" spans="1:24" hidden="1" x14ac:dyDescent="0.25">
      <c r="A88" t="s">
        <v>502</v>
      </c>
      <c r="B88" t="s">
        <v>503</v>
      </c>
      <c r="C88" s="17">
        <v>44631</v>
      </c>
      <c r="D88" s="7">
        <v>351500</v>
      </c>
      <c r="E88" t="s">
        <v>27</v>
      </c>
      <c r="F88" t="s">
        <v>28</v>
      </c>
      <c r="G88" s="7">
        <v>351500</v>
      </c>
      <c r="H88" s="7">
        <v>157700</v>
      </c>
      <c r="I88" s="12">
        <f t="shared" si="8"/>
        <v>44.86486486486487</v>
      </c>
      <c r="J88" s="7">
        <v>315428</v>
      </c>
      <c r="K88" s="7">
        <v>67392</v>
      </c>
      <c r="L88" s="7">
        <f t="shared" si="9"/>
        <v>284108</v>
      </c>
      <c r="M88" s="7">
        <v>298838.5625</v>
      </c>
      <c r="N88" s="22">
        <f t="shared" si="10"/>
        <v>0.9507072903283692</v>
      </c>
      <c r="O88" s="27">
        <v>1562</v>
      </c>
      <c r="P88" s="32">
        <f t="shared" si="11"/>
        <v>181.88732394366198</v>
      </c>
      <c r="Q88" s="37" t="s">
        <v>219</v>
      </c>
      <c r="R88" t="s">
        <v>30</v>
      </c>
      <c r="T88" s="7">
        <v>63000</v>
      </c>
      <c r="U88"/>
      <c r="V88" t="s">
        <v>221</v>
      </c>
      <c r="W88">
        <v>401</v>
      </c>
      <c r="X88">
        <v>73</v>
      </c>
    </row>
    <row r="89" spans="1:24" hidden="1" x14ac:dyDescent="0.25">
      <c r="A89" t="s">
        <v>484</v>
      </c>
      <c r="B89" t="s">
        <v>485</v>
      </c>
      <c r="C89" s="17">
        <v>45114</v>
      </c>
      <c r="D89" s="7">
        <v>240000</v>
      </c>
      <c r="E89" t="s">
        <v>27</v>
      </c>
      <c r="F89" t="s">
        <v>28</v>
      </c>
      <c r="G89" s="7">
        <v>240000</v>
      </c>
      <c r="H89" s="7">
        <v>108000</v>
      </c>
      <c r="I89" s="12">
        <f t="shared" si="8"/>
        <v>45</v>
      </c>
      <c r="J89" s="7">
        <v>216056</v>
      </c>
      <c r="K89" s="7">
        <v>69383</v>
      </c>
      <c r="L89" s="7">
        <f t="shared" si="9"/>
        <v>170617</v>
      </c>
      <c r="M89" s="7">
        <v>176714.453125</v>
      </c>
      <c r="N89" s="22">
        <f t="shared" si="10"/>
        <v>0.96549544750203919</v>
      </c>
      <c r="O89" s="27">
        <v>1200</v>
      </c>
      <c r="P89" s="32">
        <f t="shared" si="11"/>
        <v>142.18083333333334</v>
      </c>
      <c r="Q89" s="37" t="s">
        <v>219</v>
      </c>
      <c r="R89" t="s">
        <v>30</v>
      </c>
      <c r="T89" s="7">
        <v>63000</v>
      </c>
      <c r="U89"/>
      <c r="V89" t="s">
        <v>221</v>
      </c>
      <c r="W89">
        <v>401</v>
      </c>
      <c r="X89">
        <v>70</v>
      </c>
    </row>
    <row r="90" spans="1:24" hidden="1" x14ac:dyDescent="0.25">
      <c r="A90" t="s">
        <v>359</v>
      </c>
      <c r="B90" t="s">
        <v>360</v>
      </c>
      <c r="C90" s="17">
        <v>44981</v>
      </c>
      <c r="D90" s="7">
        <v>440000</v>
      </c>
      <c r="E90" t="s">
        <v>27</v>
      </c>
      <c r="F90" t="s">
        <v>28</v>
      </c>
      <c r="G90" s="7">
        <v>440000</v>
      </c>
      <c r="H90" s="7">
        <v>191600</v>
      </c>
      <c r="I90" s="12">
        <f t="shared" si="8"/>
        <v>43.54545454545454</v>
      </c>
      <c r="J90" s="7">
        <v>383118</v>
      </c>
      <c r="K90" s="7">
        <v>62203</v>
      </c>
      <c r="L90" s="7">
        <f t="shared" si="9"/>
        <v>377797</v>
      </c>
      <c r="M90" s="7">
        <v>386644.59375</v>
      </c>
      <c r="N90" s="22">
        <f t="shared" si="10"/>
        <v>0.97711698574603434</v>
      </c>
      <c r="O90" s="27">
        <v>2384</v>
      </c>
      <c r="P90" s="32">
        <f t="shared" si="11"/>
        <v>158.47189597315437</v>
      </c>
      <c r="Q90" s="37" t="s">
        <v>219</v>
      </c>
      <c r="R90" t="s">
        <v>58</v>
      </c>
      <c r="T90" s="7">
        <v>50000</v>
      </c>
      <c r="U90"/>
      <c r="V90" t="s">
        <v>221</v>
      </c>
      <c r="W90">
        <v>401</v>
      </c>
      <c r="X90">
        <v>81</v>
      </c>
    </row>
    <row r="91" spans="1:24" hidden="1" x14ac:dyDescent="0.25">
      <c r="A91" t="s">
        <v>303</v>
      </c>
      <c r="B91" t="s">
        <v>304</v>
      </c>
      <c r="C91" s="17">
        <v>44756</v>
      </c>
      <c r="D91" s="7">
        <v>283000</v>
      </c>
      <c r="E91" t="s">
        <v>27</v>
      </c>
      <c r="F91" t="s">
        <v>28</v>
      </c>
      <c r="G91" s="7">
        <v>283000</v>
      </c>
      <c r="H91" s="7">
        <v>124200</v>
      </c>
      <c r="I91" s="12">
        <f t="shared" si="8"/>
        <v>43.886925795053003</v>
      </c>
      <c r="J91" s="7">
        <v>248448</v>
      </c>
      <c r="K91" s="7">
        <v>73691</v>
      </c>
      <c r="L91" s="7">
        <f t="shared" si="9"/>
        <v>209309</v>
      </c>
      <c r="M91" s="7">
        <v>210550.609375</v>
      </c>
      <c r="N91" s="22">
        <f t="shared" si="10"/>
        <v>0.99410303594615279</v>
      </c>
      <c r="O91" s="27">
        <v>1305</v>
      </c>
      <c r="P91" s="32">
        <f t="shared" si="11"/>
        <v>160.39003831417625</v>
      </c>
      <c r="Q91" s="37" t="s">
        <v>219</v>
      </c>
      <c r="R91" t="s">
        <v>30</v>
      </c>
      <c r="T91" s="7">
        <v>67200</v>
      </c>
      <c r="U91"/>
      <c r="V91" t="s">
        <v>296</v>
      </c>
      <c r="W91">
        <v>401</v>
      </c>
      <c r="X91">
        <v>67</v>
      </c>
    </row>
    <row r="92" spans="1:24" hidden="1" x14ac:dyDescent="0.25">
      <c r="A92" t="s">
        <v>313</v>
      </c>
      <c r="B92" t="s">
        <v>314</v>
      </c>
      <c r="C92" s="17">
        <v>44725</v>
      </c>
      <c r="D92" s="7">
        <v>296000</v>
      </c>
      <c r="E92" t="s">
        <v>27</v>
      </c>
      <c r="F92" t="s">
        <v>28</v>
      </c>
      <c r="G92" s="7">
        <v>296000</v>
      </c>
      <c r="H92" s="7">
        <v>127200</v>
      </c>
      <c r="I92" s="12">
        <f t="shared" si="8"/>
        <v>42.972972972972975</v>
      </c>
      <c r="J92" s="7">
        <v>254317</v>
      </c>
      <c r="K92" s="7">
        <v>48143</v>
      </c>
      <c r="L92" s="7">
        <f t="shared" si="9"/>
        <v>247857</v>
      </c>
      <c r="M92" s="7">
        <v>248402.40625</v>
      </c>
      <c r="N92" s="22">
        <f t="shared" si="10"/>
        <v>0.99780434393436956</v>
      </c>
      <c r="O92" s="27">
        <v>1639</v>
      </c>
      <c r="P92" s="32">
        <f t="shared" si="11"/>
        <v>151.22452715070165</v>
      </c>
      <c r="Q92" s="37" t="s">
        <v>219</v>
      </c>
      <c r="R92" t="s">
        <v>58</v>
      </c>
      <c r="T92" s="7">
        <v>45000</v>
      </c>
      <c r="U92"/>
      <c r="V92" t="s">
        <v>221</v>
      </c>
      <c r="W92">
        <v>401</v>
      </c>
      <c r="X92">
        <v>84</v>
      </c>
    </row>
    <row r="93" spans="1:24" hidden="1" x14ac:dyDescent="0.25">
      <c r="A93" t="s">
        <v>482</v>
      </c>
      <c r="B93" t="s">
        <v>483</v>
      </c>
      <c r="C93" s="17">
        <v>44606</v>
      </c>
      <c r="D93" s="7">
        <v>259900</v>
      </c>
      <c r="E93" t="s">
        <v>27</v>
      </c>
      <c r="F93" t="s">
        <v>28</v>
      </c>
      <c r="G93" s="7">
        <v>259900</v>
      </c>
      <c r="H93" s="7">
        <v>113100</v>
      </c>
      <c r="I93" s="12">
        <f t="shared" si="8"/>
        <v>43.516737206617925</v>
      </c>
      <c r="J93" s="7">
        <v>226221</v>
      </c>
      <c r="K93" s="7">
        <v>67939</v>
      </c>
      <c r="L93" s="7">
        <f t="shared" si="9"/>
        <v>191961</v>
      </c>
      <c r="M93" s="7">
        <v>190701.203125</v>
      </c>
      <c r="N93" s="22">
        <f t="shared" si="10"/>
        <v>1.0066061296643956</v>
      </c>
      <c r="O93" s="27">
        <v>1302</v>
      </c>
      <c r="P93" s="32">
        <f t="shared" si="11"/>
        <v>147.43548387096774</v>
      </c>
      <c r="Q93" s="37" t="s">
        <v>219</v>
      </c>
      <c r="R93" t="s">
        <v>30</v>
      </c>
      <c r="T93" s="7">
        <v>63000</v>
      </c>
      <c r="U93"/>
      <c r="V93" t="s">
        <v>221</v>
      </c>
      <c r="W93">
        <v>401</v>
      </c>
      <c r="X93">
        <v>71</v>
      </c>
    </row>
    <row r="94" spans="1:24" hidden="1" x14ac:dyDescent="0.25">
      <c r="A94" t="s">
        <v>240</v>
      </c>
      <c r="B94" t="s">
        <v>241</v>
      </c>
      <c r="C94" s="17">
        <v>44739</v>
      </c>
      <c r="D94" s="7">
        <v>350000</v>
      </c>
      <c r="E94" t="s">
        <v>27</v>
      </c>
      <c r="F94" t="s">
        <v>28</v>
      </c>
      <c r="G94" s="7">
        <v>350000</v>
      </c>
      <c r="H94" s="7">
        <v>148900</v>
      </c>
      <c r="I94" s="12">
        <f t="shared" si="8"/>
        <v>42.542857142857144</v>
      </c>
      <c r="J94" s="7">
        <v>297871</v>
      </c>
      <c r="K94" s="7">
        <v>53497</v>
      </c>
      <c r="L94" s="7">
        <f t="shared" si="9"/>
        <v>296503</v>
      </c>
      <c r="M94" s="7">
        <v>294426.5</v>
      </c>
      <c r="N94" s="22">
        <f t="shared" si="10"/>
        <v>1.0070526939660662</v>
      </c>
      <c r="O94" s="27">
        <v>2044</v>
      </c>
      <c r="P94" s="32">
        <f t="shared" si="11"/>
        <v>145.06017612524462</v>
      </c>
      <c r="Q94" s="37" t="s">
        <v>219</v>
      </c>
      <c r="R94" t="s">
        <v>90</v>
      </c>
      <c r="T94" s="7">
        <v>44000</v>
      </c>
      <c r="U94"/>
      <c r="V94" t="s">
        <v>221</v>
      </c>
      <c r="W94">
        <v>401</v>
      </c>
      <c r="X94">
        <v>79</v>
      </c>
    </row>
    <row r="95" spans="1:24" hidden="1" x14ac:dyDescent="0.25">
      <c r="A95" t="s">
        <v>315</v>
      </c>
      <c r="B95" t="s">
        <v>316</v>
      </c>
      <c r="C95" s="17">
        <v>44742</v>
      </c>
      <c r="D95" s="7">
        <v>320000</v>
      </c>
      <c r="E95" t="s">
        <v>27</v>
      </c>
      <c r="F95" t="s">
        <v>28</v>
      </c>
      <c r="G95" s="7">
        <v>320000</v>
      </c>
      <c r="H95" s="7">
        <v>136000</v>
      </c>
      <c r="I95" s="12">
        <f t="shared" si="8"/>
        <v>42.5</v>
      </c>
      <c r="J95" s="7">
        <v>272001</v>
      </c>
      <c r="K95" s="7">
        <v>57800</v>
      </c>
      <c r="L95" s="7">
        <f t="shared" si="9"/>
        <v>262200</v>
      </c>
      <c r="M95" s="7">
        <v>258073.5</v>
      </c>
      <c r="N95" s="22">
        <f t="shared" si="10"/>
        <v>1.0159896308609757</v>
      </c>
      <c r="O95" s="27">
        <v>1515</v>
      </c>
      <c r="P95" s="32">
        <f t="shared" si="11"/>
        <v>173.06930693069307</v>
      </c>
      <c r="Q95" s="37" t="s">
        <v>219</v>
      </c>
      <c r="R95" t="s">
        <v>30</v>
      </c>
      <c r="T95" s="7">
        <v>45000</v>
      </c>
      <c r="U95"/>
      <c r="V95" t="s">
        <v>221</v>
      </c>
      <c r="W95">
        <v>401</v>
      </c>
      <c r="X95">
        <v>88</v>
      </c>
    </row>
    <row r="96" spans="1:24" hidden="1" x14ac:dyDescent="0.25">
      <c r="A96" t="s">
        <v>384</v>
      </c>
      <c r="B96" t="s">
        <v>385</v>
      </c>
      <c r="C96" s="17">
        <v>45072</v>
      </c>
      <c r="D96" s="7">
        <v>257500</v>
      </c>
      <c r="E96" t="s">
        <v>27</v>
      </c>
      <c r="F96" t="s">
        <v>28</v>
      </c>
      <c r="G96" s="7">
        <v>257500</v>
      </c>
      <c r="H96" s="7">
        <v>110600</v>
      </c>
      <c r="I96" s="12">
        <f t="shared" si="8"/>
        <v>42.951456310679617</v>
      </c>
      <c r="J96" s="7">
        <v>221225</v>
      </c>
      <c r="K96" s="7">
        <v>77068</v>
      </c>
      <c r="L96" s="7">
        <f t="shared" si="9"/>
        <v>180432</v>
      </c>
      <c r="M96" s="7">
        <v>173683.125</v>
      </c>
      <c r="N96" s="22">
        <f t="shared" si="10"/>
        <v>1.0388574019496712</v>
      </c>
      <c r="O96" s="27">
        <v>1504</v>
      </c>
      <c r="P96" s="32">
        <f t="shared" si="11"/>
        <v>119.96808510638297</v>
      </c>
      <c r="Q96" s="37" t="s">
        <v>219</v>
      </c>
      <c r="R96" t="s">
        <v>30</v>
      </c>
      <c r="T96" s="7">
        <v>71000</v>
      </c>
      <c r="U96"/>
      <c r="V96" t="s">
        <v>221</v>
      </c>
      <c r="W96">
        <v>401</v>
      </c>
      <c r="X96">
        <v>60</v>
      </c>
    </row>
    <row r="97" spans="1:49" hidden="1" x14ac:dyDescent="0.25">
      <c r="A97" t="s">
        <v>506</v>
      </c>
      <c r="B97" t="s">
        <v>507</v>
      </c>
      <c r="C97" s="17">
        <v>44722</v>
      </c>
      <c r="D97" s="7">
        <v>405000</v>
      </c>
      <c r="E97" t="s">
        <v>27</v>
      </c>
      <c r="F97" t="s">
        <v>28</v>
      </c>
      <c r="G97" s="7">
        <v>405000</v>
      </c>
      <c r="H97" s="7">
        <v>169300</v>
      </c>
      <c r="I97" s="12">
        <f t="shared" si="8"/>
        <v>41.802469135802468</v>
      </c>
      <c r="J97" s="7">
        <v>338556</v>
      </c>
      <c r="K97" s="7">
        <v>81207</v>
      </c>
      <c r="L97" s="7">
        <f t="shared" si="9"/>
        <v>323793</v>
      </c>
      <c r="M97" s="7">
        <v>310059.03125</v>
      </c>
      <c r="N97" s="22">
        <f t="shared" si="10"/>
        <v>1.0442946902550512</v>
      </c>
      <c r="O97" s="27">
        <v>1594</v>
      </c>
      <c r="P97" s="32">
        <f t="shared" si="11"/>
        <v>203.13237139272272</v>
      </c>
      <c r="Q97" s="37" t="s">
        <v>219</v>
      </c>
      <c r="R97" t="s">
        <v>30</v>
      </c>
      <c r="T97" s="7">
        <v>63000</v>
      </c>
      <c r="U97"/>
      <c r="V97" t="s">
        <v>221</v>
      </c>
      <c r="W97">
        <v>401</v>
      </c>
      <c r="X97">
        <v>79</v>
      </c>
    </row>
    <row r="98" spans="1:49" hidden="1" x14ac:dyDescent="0.25">
      <c r="A98" t="s">
        <v>488</v>
      </c>
      <c r="B98" t="s">
        <v>489</v>
      </c>
      <c r="C98" s="17">
        <v>45090</v>
      </c>
      <c r="D98" s="7">
        <v>392000</v>
      </c>
      <c r="E98" t="s">
        <v>27</v>
      </c>
      <c r="F98" t="s">
        <v>28</v>
      </c>
      <c r="G98" s="7">
        <v>392000</v>
      </c>
      <c r="H98" s="7">
        <v>158200</v>
      </c>
      <c r="I98" s="12">
        <f t="shared" si="8"/>
        <v>40.357142857142861</v>
      </c>
      <c r="J98" s="7">
        <v>316336</v>
      </c>
      <c r="K98" s="7">
        <v>75299</v>
      </c>
      <c r="L98" s="7">
        <f t="shared" si="9"/>
        <v>316701</v>
      </c>
      <c r="M98" s="7">
        <v>290406.03125</v>
      </c>
      <c r="N98" s="22">
        <f t="shared" si="10"/>
        <v>1.0905455325318765</v>
      </c>
      <c r="O98" s="27">
        <v>1550</v>
      </c>
      <c r="P98" s="32">
        <f t="shared" si="11"/>
        <v>204.3232258064516</v>
      </c>
      <c r="Q98" s="37" t="s">
        <v>219</v>
      </c>
      <c r="R98" t="s">
        <v>30</v>
      </c>
      <c r="T98" s="7">
        <v>63000</v>
      </c>
      <c r="U98"/>
      <c r="V98" t="s">
        <v>221</v>
      </c>
      <c r="W98">
        <v>401</v>
      </c>
      <c r="X98">
        <v>73</v>
      </c>
    </row>
    <row r="99" spans="1:49" hidden="1" x14ac:dyDescent="0.25">
      <c r="A99" t="s">
        <v>294</v>
      </c>
      <c r="B99" t="s">
        <v>295</v>
      </c>
      <c r="C99" s="17">
        <v>45148</v>
      </c>
      <c r="D99" s="7">
        <v>319200</v>
      </c>
      <c r="E99" t="s">
        <v>27</v>
      </c>
      <c r="F99" t="s">
        <v>28</v>
      </c>
      <c r="G99" s="7">
        <v>319200</v>
      </c>
      <c r="H99" s="7">
        <v>128300</v>
      </c>
      <c r="I99" s="12">
        <f t="shared" ref="I99:I104" si="12">H99/G99*100</f>
        <v>40.194235588972433</v>
      </c>
      <c r="J99" s="7">
        <v>256652</v>
      </c>
      <c r="K99" s="7">
        <v>70642</v>
      </c>
      <c r="L99" s="7">
        <f t="shared" ref="L99:L104" si="13">G99-K99</f>
        <v>248558</v>
      </c>
      <c r="M99" s="7">
        <v>224108.4375</v>
      </c>
      <c r="N99" s="22">
        <f t="shared" ref="N99:N104" si="14">L99/M99</f>
        <v>1.1090970191606462</v>
      </c>
      <c r="O99" s="27">
        <v>1988</v>
      </c>
      <c r="P99" s="32">
        <f t="shared" ref="P99:P104" si="15">L99/O99</f>
        <v>125.02917505030182</v>
      </c>
      <c r="Q99" s="37" t="s">
        <v>219</v>
      </c>
      <c r="R99" t="s">
        <v>30</v>
      </c>
      <c r="T99" s="7">
        <v>67200</v>
      </c>
      <c r="U99"/>
      <c r="V99" t="s">
        <v>296</v>
      </c>
      <c r="W99">
        <v>401</v>
      </c>
      <c r="X99">
        <v>59</v>
      </c>
    </row>
    <row r="100" spans="1:49" hidden="1" x14ac:dyDescent="0.25">
      <c r="A100" t="s">
        <v>482</v>
      </c>
      <c r="B100" t="s">
        <v>483</v>
      </c>
      <c r="C100" s="17">
        <v>44875</v>
      </c>
      <c r="D100" s="7">
        <v>279900</v>
      </c>
      <c r="E100" t="s">
        <v>27</v>
      </c>
      <c r="F100" t="s">
        <v>28</v>
      </c>
      <c r="G100" s="7">
        <v>279900</v>
      </c>
      <c r="H100" s="7">
        <v>113100</v>
      </c>
      <c r="I100" s="12">
        <f t="shared" si="12"/>
        <v>40.40728831725616</v>
      </c>
      <c r="J100" s="7">
        <v>226221</v>
      </c>
      <c r="K100" s="7">
        <v>67939</v>
      </c>
      <c r="L100" s="7">
        <f t="shared" si="13"/>
        <v>211961</v>
      </c>
      <c r="M100" s="7">
        <v>190701.203125</v>
      </c>
      <c r="N100" s="22">
        <f t="shared" si="14"/>
        <v>1.1114822377972347</v>
      </c>
      <c r="O100" s="27">
        <v>1302</v>
      </c>
      <c r="P100" s="32">
        <f t="shared" si="15"/>
        <v>162.79646697388634</v>
      </c>
      <c r="Q100" s="37" t="s">
        <v>219</v>
      </c>
      <c r="R100" t="s">
        <v>30</v>
      </c>
      <c r="T100" s="7">
        <v>63000</v>
      </c>
      <c r="U100"/>
      <c r="V100" t="s">
        <v>221</v>
      </c>
      <c r="W100">
        <v>401</v>
      </c>
      <c r="X100">
        <v>71</v>
      </c>
    </row>
    <row r="101" spans="1:49" hidden="1" x14ac:dyDescent="0.25">
      <c r="A101" t="s">
        <v>248</v>
      </c>
      <c r="B101" t="s">
        <v>249</v>
      </c>
      <c r="C101" s="17">
        <v>45063</v>
      </c>
      <c r="D101" s="7">
        <v>362000</v>
      </c>
      <c r="E101" t="s">
        <v>27</v>
      </c>
      <c r="F101" t="s">
        <v>28</v>
      </c>
      <c r="G101" s="7">
        <v>362000</v>
      </c>
      <c r="H101" s="7">
        <v>130200</v>
      </c>
      <c r="I101" s="12">
        <f t="shared" si="12"/>
        <v>35.966850828729278</v>
      </c>
      <c r="J101" s="7">
        <v>260398</v>
      </c>
      <c r="K101" s="7">
        <v>53746</v>
      </c>
      <c r="L101" s="7">
        <f t="shared" si="13"/>
        <v>308254</v>
      </c>
      <c r="M101" s="7">
        <v>248978.3125</v>
      </c>
      <c r="N101" s="22">
        <f t="shared" si="14"/>
        <v>1.2380757058910503</v>
      </c>
      <c r="O101" s="27">
        <v>1455</v>
      </c>
      <c r="P101" s="32">
        <f t="shared" si="15"/>
        <v>211.85841924398625</v>
      </c>
      <c r="Q101" s="37" t="s">
        <v>219</v>
      </c>
      <c r="R101" t="s">
        <v>30</v>
      </c>
      <c r="T101" s="7">
        <v>44000</v>
      </c>
      <c r="U101"/>
      <c r="V101" t="s">
        <v>221</v>
      </c>
      <c r="W101">
        <v>401</v>
      </c>
      <c r="X101">
        <v>82</v>
      </c>
    </row>
    <row r="102" spans="1:49" hidden="1" x14ac:dyDescent="0.25">
      <c r="A102" t="s">
        <v>388</v>
      </c>
      <c r="B102" t="s">
        <v>389</v>
      </c>
      <c r="C102" s="17">
        <v>44673</v>
      </c>
      <c r="D102" s="7">
        <v>280000</v>
      </c>
      <c r="E102" t="s">
        <v>27</v>
      </c>
      <c r="F102" t="s">
        <v>390</v>
      </c>
      <c r="G102" s="7">
        <v>280000</v>
      </c>
      <c r="H102" s="7">
        <v>103700</v>
      </c>
      <c r="I102" s="12">
        <f t="shared" si="12"/>
        <v>37.035714285714292</v>
      </c>
      <c r="J102" s="7">
        <v>207414</v>
      </c>
      <c r="K102" s="7">
        <v>76217</v>
      </c>
      <c r="L102" s="7">
        <f t="shared" si="13"/>
        <v>203783</v>
      </c>
      <c r="M102" s="7">
        <v>158068.671875</v>
      </c>
      <c r="N102" s="22">
        <f t="shared" si="14"/>
        <v>1.2892054926680898</v>
      </c>
      <c r="O102" s="27">
        <v>1286</v>
      </c>
      <c r="P102" s="32">
        <f t="shared" si="15"/>
        <v>158.46267496111975</v>
      </c>
      <c r="Q102" s="37" t="s">
        <v>219</v>
      </c>
      <c r="R102" t="s">
        <v>30</v>
      </c>
      <c r="T102" s="7">
        <v>71000</v>
      </c>
      <c r="U102"/>
      <c r="V102" t="s">
        <v>221</v>
      </c>
      <c r="W102">
        <v>401</v>
      </c>
      <c r="X102">
        <v>57</v>
      </c>
    </row>
    <row r="103" spans="1:49" hidden="1" x14ac:dyDescent="0.25">
      <c r="A103" t="s">
        <v>297</v>
      </c>
      <c r="B103" t="s">
        <v>298</v>
      </c>
      <c r="C103" s="17">
        <v>44377</v>
      </c>
      <c r="D103" s="7">
        <v>405000</v>
      </c>
      <c r="E103" t="s">
        <v>27</v>
      </c>
      <c r="F103" t="s">
        <v>28</v>
      </c>
      <c r="G103" s="7">
        <v>405000</v>
      </c>
      <c r="H103" s="7">
        <v>140000</v>
      </c>
      <c r="I103" s="12">
        <f t="shared" si="12"/>
        <v>34.567901234567898</v>
      </c>
      <c r="J103" s="7">
        <v>280041</v>
      </c>
      <c r="K103" s="7">
        <v>72664</v>
      </c>
      <c r="L103" s="7">
        <f t="shared" si="13"/>
        <v>332336</v>
      </c>
      <c r="M103" s="7">
        <v>249851.8125</v>
      </c>
      <c r="N103" s="22">
        <f t="shared" si="14"/>
        <v>1.3301324360014399</v>
      </c>
      <c r="O103" s="27">
        <v>2416</v>
      </c>
      <c r="P103" s="32">
        <f t="shared" si="15"/>
        <v>137.55629139072849</v>
      </c>
      <c r="Q103" s="37" t="s">
        <v>219</v>
      </c>
      <c r="R103" t="s">
        <v>58</v>
      </c>
      <c r="T103" s="7">
        <v>67200</v>
      </c>
      <c r="U103"/>
      <c r="V103" t="s">
        <v>296</v>
      </c>
      <c r="W103">
        <v>401</v>
      </c>
      <c r="X103">
        <v>59</v>
      </c>
    </row>
    <row r="104" spans="1:49" ht="15.75" hidden="1" thickBot="1" x14ac:dyDescent="0.3">
      <c r="A104" t="s">
        <v>391</v>
      </c>
      <c r="B104" t="s">
        <v>392</v>
      </c>
      <c r="C104" s="17">
        <v>44922</v>
      </c>
      <c r="D104" s="7">
        <v>285000</v>
      </c>
      <c r="E104" t="s">
        <v>27</v>
      </c>
      <c r="F104" t="s">
        <v>28</v>
      </c>
      <c r="G104" s="7">
        <v>285000</v>
      </c>
      <c r="H104" s="7">
        <v>101900</v>
      </c>
      <c r="I104" s="12">
        <f t="shared" si="12"/>
        <v>35.754385964912281</v>
      </c>
      <c r="J104" s="7">
        <v>203818</v>
      </c>
      <c r="K104" s="7">
        <v>75099</v>
      </c>
      <c r="L104" s="7">
        <f t="shared" si="13"/>
        <v>209901</v>
      </c>
      <c r="M104" s="7">
        <v>155083.125</v>
      </c>
      <c r="N104" s="22">
        <f t="shared" si="14"/>
        <v>1.3534741449142194</v>
      </c>
      <c r="O104" s="27">
        <v>1599</v>
      </c>
      <c r="P104" s="32">
        <f t="shared" si="15"/>
        <v>131.27016885553471</v>
      </c>
      <c r="Q104" s="37" t="s">
        <v>219</v>
      </c>
      <c r="R104" t="s">
        <v>30</v>
      </c>
      <c r="T104" s="7">
        <v>71000</v>
      </c>
      <c r="U104"/>
      <c r="V104" t="s">
        <v>221</v>
      </c>
      <c r="W104">
        <v>401</v>
      </c>
      <c r="X104">
        <v>50</v>
      </c>
    </row>
    <row r="105" spans="1:49" ht="15.75" hidden="1" thickTop="1" x14ac:dyDescent="0.25">
      <c r="A105" s="3"/>
      <c r="B105" s="3"/>
      <c r="C105" s="18" t="s">
        <v>512</v>
      </c>
      <c r="D105" s="8">
        <f>+SUM(D3:D104)</f>
        <v>29264365</v>
      </c>
      <c r="E105" s="3"/>
      <c r="F105" s="3"/>
      <c r="G105" s="8">
        <f>+SUM(G3:G104)</f>
        <v>29264365</v>
      </c>
      <c r="H105" s="8">
        <f>+SUM(H3:H104)</f>
        <v>14463600</v>
      </c>
      <c r="I105" s="13"/>
      <c r="J105" s="8">
        <f>+SUM(J3:J104)</f>
        <v>28943004</v>
      </c>
      <c r="K105" s="8"/>
      <c r="L105" s="8">
        <f>+SUM(L3:L104)</f>
        <v>22968901</v>
      </c>
      <c r="M105" s="8">
        <f>+SUM(M3:M104)</f>
        <v>26875918.234375</v>
      </c>
      <c r="N105" s="23"/>
      <c r="O105" s="28"/>
      <c r="P105" s="33">
        <f>AVERAGE(P3:P104)</f>
        <v>134.80863261024237</v>
      </c>
      <c r="Q105" s="38"/>
      <c r="R105" s="43">
        <f>ABS(N107-N106)*100</f>
        <v>2.6977631827026505</v>
      </c>
      <c r="S105" s="3"/>
      <c r="T105" s="3"/>
      <c r="U105" s="8"/>
      <c r="V105" s="3"/>
      <c r="W105" s="3"/>
      <c r="X105" s="3"/>
      <c r="Y105" s="3"/>
    </row>
    <row r="106" spans="1:49" hidden="1" x14ac:dyDescent="0.25">
      <c r="A106" s="4"/>
      <c r="B106" s="4"/>
      <c r="C106" s="19"/>
      <c r="D106" s="9"/>
      <c r="E106" s="4"/>
      <c r="F106" s="4"/>
      <c r="G106" s="9"/>
      <c r="H106" s="9" t="s">
        <v>513</v>
      </c>
      <c r="I106" s="14">
        <f>H105/G105*100</f>
        <v>49.423932485806546</v>
      </c>
      <c r="J106" s="9"/>
      <c r="K106" s="9"/>
      <c r="L106" s="9"/>
      <c r="M106" s="9" t="s">
        <v>514</v>
      </c>
      <c r="N106" s="24">
        <f>L105/M105</f>
        <v>0.85462758145402362</v>
      </c>
      <c r="O106" s="29"/>
      <c r="P106" s="34" t="s">
        <v>515</v>
      </c>
      <c r="Q106" s="39">
        <f>STDEV(N3:N104)</f>
        <v>0.17940974567175969</v>
      </c>
      <c r="R106" s="44"/>
      <c r="S106" s="4"/>
      <c r="T106" s="4"/>
      <c r="U106" s="9"/>
      <c r="V106" s="4"/>
      <c r="W106" s="4"/>
      <c r="X106" s="4"/>
      <c r="Y106" s="4"/>
    </row>
    <row r="107" spans="1:49" hidden="1" x14ac:dyDescent="0.25">
      <c r="A107" s="5"/>
      <c r="B107" s="5"/>
      <c r="C107" s="20"/>
      <c r="D107" s="10"/>
      <c r="E107" s="5"/>
      <c r="F107" s="5"/>
      <c r="G107" s="10"/>
      <c r="H107" s="10" t="s">
        <v>516</v>
      </c>
      <c r="I107" s="15">
        <f>STDEV(I3:I104)</f>
        <v>7.7991577274070067</v>
      </c>
      <c r="J107" s="10"/>
      <c r="K107" s="10"/>
      <c r="L107" s="10"/>
      <c r="M107" s="10" t="s">
        <v>517</v>
      </c>
      <c r="N107" s="25">
        <f>AVERAGE(N3:N104)</f>
        <v>0.88160521328105013</v>
      </c>
      <c r="O107" s="30"/>
      <c r="P107" s="35"/>
      <c r="Q107" s="46"/>
      <c r="R107" s="45"/>
      <c r="S107" s="5"/>
      <c r="T107" s="5"/>
      <c r="U107" s="10"/>
      <c r="V107" s="5"/>
      <c r="W107" s="5"/>
      <c r="X107" s="5"/>
      <c r="Y107" s="5"/>
    </row>
    <row r="110" spans="1:49" x14ac:dyDescent="0.25">
      <c r="A110" s="51" t="s">
        <v>521</v>
      </c>
    </row>
    <row r="111" spans="1:49" x14ac:dyDescent="0.25">
      <c r="A111" s="1" t="s">
        <v>0</v>
      </c>
      <c r="B111" s="1" t="s">
        <v>1</v>
      </c>
      <c r="C111" s="16" t="s">
        <v>2</v>
      </c>
      <c r="D111" s="6" t="s">
        <v>3</v>
      </c>
      <c r="E111" s="1" t="s">
        <v>4</v>
      </c>
      <c r="F111" s="1" t="s">
        <v>5</v>
      </c>
      <c r="G111" s="6" t="s">
        <v>6</v>
      </c>
      <c r="H111" s="6" t="s">
        <v>7</v>
      </c>
      <c r="I111" s="11" t="s">
        <v>8</v>
      </c>
      <c r="J111" s="6" t="s">
        <v>9</v>
      </c>
      <c r="K111" s="6" t="s">
        <v>10</v>
      </c>
      <c r="L111" s="6" t="s">
        <v>11</v>
      </c>
      <c r="M111" s="6" t="s">
        <v>12</v>
      </c>
      <c r="N111" s="21" t="s">
        <v>13</v>
      </c>
      <c r="O111" s="26" t="s">
        <v>14</v>
      </c>
      <c r="P111" s="31" t="s">
        <v>15</v>
      </c>
      <c r="Q111" s="36" t="s">
        <v>16</v>
      </c>
      <c r="R111" s="1" t="s">
        <v>18</v>
      </c>
      <c r="S111" s="1" t="s">
        <v>19</v>
      </c>
      <c r="T111" s="6" t="s">
        <v>20</v>
      </c>
      <c r="U111" s="1" t="s">
        <v>21</v>
      </c>
      <c r="V111" s="1" t="s">
        <v>22</v>
      </c>
      <c r="W111" s="1" t="s">
        <v>23</v>
      </c>
      <c r="X111" s="1" t="s">
        <v>24</v>
      </c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1:49" x14ac:dyDescent="0.25">
      <c r="A112" t="s">
        <v>250</v>
      </c>
      <c r="B112" t="s">
        <v>251</v>
      </c>
      <c r="C112" s="17">
        <v>44452</v>
      </c>
      <c r="D112" s="7">
        <v>530000</v>
      </c>
      <c r="E112" t="s">
        <v>27</v>
      </c>
      <c r="F112" t="s">
        <v>28</v>
      </c>
      <c r="G112" s="7">
        <v>530000</v>
      </c>
      <c r="H112" s="7">
        <v>291600</v>
      </c>
      <c r="I112" s="12">
        <f>H112/G112*100</f>
        <v>55.018867924528301</v>
      </c>
      <c r="J112" s="7">
        <v>583171</v>
      </c>
      <c r="K112" s="7">
        <v>76474</v>
      </c>
      <c r="L112" s="7">
        <f>G112-K112</f>
        <v>453526</v>
      </c>
      <c r="M112" s="7">
        <v>589182.5625</v>
      </c>
      <c r="N112" s="22">
        <f>L112/M112</f>
        <v>0.76975462083537138</v>
      </c>
      <c r="O112" s="27">
        <v>3900</v>
      </c>
      <c r="P112" s="32">
        <f>L112/O112</f>
        <v>116.28871794871795</v>
      </c>
      <c r="Q112" s="37" t="s">
        <v>252</v>
      </c>
      <c r="R112" t="s">
        <v>58</v>
      </c>
      <c r="T112" s="7">
        <v>42000</v>
      </c>
      <c r="U112"/>
      <c r="V112" t="s">
        <v>253</v>
      </c>
      <c r="W112">
        <v>401</v>
      </c>
      <c r="X112">
        <v>76</v>
      </c>
    </row>
    <row r="113" spans="1:49" ht="15.75" thickBot="1" x14ac:dyDescent="0.3">
      <c r="A113" t="s">
        <v>351</v>
      </c>
      <c r="B113" t="s">
        <v>352</v>
      </c>
      <c r="C113" s="17">
        <v>44846</v>
      </c>
      <c r="D113" s="7">
        <v>425000</v>
      </c>
      <c r="E113" t="s">
        <v>27</v>
      </c>
      <c r="F113" t="s">
        <v>28</v>
      </c>
      <c r="G113" s="7">
        <v>425000</v>
      </c>
      <c r="H113" s="7">
        <v>181500</v>
      </c>
      <c r="I113" s="12">
        <f>H113/G113*100</f>
        <v>42.705882352941174</v>
      </c>
      <c r="J113" s="7">
        <v>362984</v>
      </c>
      <c r="K113" s="7">
        <v>55198</v>
      </c>
      <c r="L113" s="7">
        <f>G113-K113</f>
        <v>369802</v>
      </c>
      <c r="M113" s="7">
        <v>357890.6875</v>
      </c>
      <c r="N113" s="22">
        <f>L113/M113</f>
        <v>1.0332819850195181</v>
      </c>
      <c r="O113" s="27">
        <v>2114</v>
      </c>
      <c r="P113" s="32">
        <f>L113/O113</f>
        <v>174.92999053926206</v>
      </c>
      <c r="Q113" s="37" t="s">
        <v>252</v>
      </c>
      <c r="R113" t="s">
        <v>90</v>
      </c>
      <c r="T113" s="7">
        <v>42000</v>
      </c>
      <c r="U113"/>
      <c r="V113" t="s">
        <v>253</v>
      </c>
      <c r="W113">
        <v>401</v>
      </c>
      <c r="X113">
        <v>84</v>
      </c>
    </row>
    <row r="114" spans="1:49" ht="15.75" thickTop="1" x14ac:dyDescent="0.25">
      <c r="A114" s="3"/>
      <c r="B114" s="3"/>
      <c r="C114" s="18" t="s">
        <v>512</v>
      </c>
      <c r="D114" s="8">
        <f>+SUM(D112:D113)</f>
        <v>955000</v>
      </c>
      <c r="E114" s="3"/>
      <c r="F114" s="3"/>
      <c r="G114" s="8">
        <f>+SUM(G112:G113)</f>
        <v>955000</v>
      </c>
      <c r="H114" s="8">
        <f>+SUM(H112:H113)</f>
        <v>473100</v>
      </c>
      <c r="I114" s="13"/>
      <c r="J114" s="8">
        <f>+SUM(J112:J113)</f>
        <v>946155</v>
      </c>
      <c r="K114" s="8"/>
      <c r="L114" s="8">
        <f>+SUM(L112:L113)</f>
        <v>823328</v>
      </c>
      <c r="M114" s="8">
        <f>+SUM(M112:M113)</f>
        <v>947073.25</v>
      </c>
      <c r="N114" s="23"/>
      <c r="O114" s="28"/>
      <c r="P114" s="33">
        <f>AVERAGE(P112:P113)</f>
        <v>145.60935424399</v>
      </c>
      <c r="Q114" s="38"/>
      <c r="R114" s="43">
        <f>ABS(N116-N115)*100</f>
        <v>3.2178998919016655</v>
      </c>
      <c r="S114" s="3"/>
      <c r="T114" s="3"/>
      <c r="U114" s="8"/>
      <c r="V114" s="3"/>
      <c r="W114" s="3"/>
      <c r="X114" s="3"/>
      <c r="Y114" s="3"/>
    </row>
    <row r="115" spans="1:49" x14ac:dyDescent="0.25">
      <c r="A115" s="4"/>
      <c r="B115" s="4"/>
      <c r="C115" s="19"/>
      <c r="D115" s="9"/>
      <c r="E115" s="4"/>
      <c r="F115" s="4"/>
      <c r="G115" s="9"/>
      <c r="H115" s="9" t="s">
        <v>513</v>
      </c>
      <c r="I115" s="14">
        <f>H114/G114*100</f>
        <v>49.539267015706805</v>
      </c>
      <c r="J115" s="9"/>
      <c r="K115" s="9"/>
      <c r="L115" s="9"/>
      <c r="M115" s="9" t="s">
        <v>514</v>
      </c>
      <c r="N115" s="24">
        <f>L114/M114</f>
        <v>0.86933930400842807</v>
      </c>
      <c r="O115" s="29"/>
      <c r="P115" s="34" t="s">
        <v>515</v>
      </c>
      <c r="Q115" s="39">
        <f>STDEV(N112:N113)</f>
        <v>0.18634198624282688</v>
      </c>
      <c r="R115" s="44"/>
      <c r="S115" s="4"/>
      <c r="T115" s="4"/>
      <c r="U115" s="9"/>
      <c r="V115" s="4"/>
      <c r="W115" s="4"/>
      <c r="X115" s="4"/>
      <c r="Y115" s="4"/>
    </row>
    <row r="116" spans="1:49" ht="15.75" thickBot="1" x14ac:dyDescent="0.3">
      <c r="A116" s="5"/>
      <c r="B116" s="5"/>
      <c r="C116" s="20"/>
      <c r="D116" s="10"/>
      <c r="E116" s="5"/>
      <c r="F116" s="5"/>
      <c r="G116" s="10"/>
      <c r="H116" s="10" t="s">
        <v>516</v>
      </c>
      <c r="I116" s="15">
        <f>STDEV(I112:I113)</f>
        <v>8.7065955943214171</v>
      </c>
      <c r="J116" s="10"/>
      <c r="K116" s="10"/>
      <c r="L116" s="10"/>
      <c r="M116" s="9" t="s">
        <v>517</v>
      </c>
      <c r="N116" s="24">
        <f>AVERAGE(N112:N113)</f>
        <v>0.90151830292744473</v>
      </c>
      <c r="O116" s="30"/>
      <c r="P116" s="35"/>
      <c r="Q116" s="46"/>
      <c r="R116" s="45"/>
      <c r="S116" s="5"/>
      <c r="T116" s="5"/>
      <c r="U116" s="10"/>
      <c r="V116" s="5"/>
      <c r="W116" s="5"/>
      <c r="X116" s="5"/>
      <c r="Y116" s="5"/>
    </row>
    <row r="117" spans="1:49" x14ac:dyDescent="0.25">
      <c r="M117" s="47" t="s">
        <v>522</v>
      </c>
      <c r="N117" s="48">
        <v>0.86</v>
      </c>
    </row>
    <row r="118" spans="1:49" ht="15.75" thickBot="1" x14ac:dyDescent="0.3">
      <c r="M118" s="49" t="s">
        <v>519</v>
      </c>
      <c r="N118" s="50">
        <v>0.87</v>
      </c>
    </row>
    <row r="119" spans="1:49" x14ac:dyDescent="0.25">
      <c r="A119" s="51" t="s">
        <v>523</v>
      </c>
    </row>
    <row r="120" spans="1:49" x14ac:dyDescent="0.25">
      <c r="A120" s="1" t="s">
        <v>0</v>
      </c>
      <c r="B120" s="1" t="s">
        <v>1</v>
      </c>
      <c r="C120" s="16" t="s">
        <v>2</v>
      </c>
      <c r="D120" s="6" t="s">
        <v>3</v>
      </c>
      <c r="E120" s="1" t="s">
        <v>4</v>
      </c>
      <c r="F120" s="1" t="s">
        <v>5</v>
      </c>
      <c r="G120" s="6" t="s">
        <v>6</v>
      </c>
      <c r="H120" s="6" t="s">
        <v>7</v>
      </c>
      <c r="I120" s="11" t="s">
        <v>8</v>
      </c>
      <c r="J120" s="6" t="s">
        <v>9</v>
      </c>
      <c r="K120" s="6" t="s">
        <v>10</v>
      </c>
      <c r="L120" s="6" t="s">
        <v>11</v>
      </c>
      <c r="M120" s="6" t="s">
        <v>12</v>
      </c>
      <c r="N120" s="21" t="s">
        <v>13</v>
      </c>
      <c r="O120" s="26" t="s">
        <v>14</v>
      </c>
      <c r="P120" s="31" t="s">
        <v>15</v>
      </c>
      <c r="Q120" s="36" t="s">
        <v>16</v>
      </c>
      <c r="R120" s="1" t="s">
        <v>18</v>
      </c>
      <c r="S120" s="1" t="s">
        <v>19</v>
      </c>
      <c r="T120" s="6" t="s">
        <v>20</v>
      </c>
      <c r="U120" s="1" t="s">
        <v>21</v>
      </c>
      <c r="V120" s="1" t="s">
        <v>22</v>
      </c>
      <c r="W120" s="1" t="s">
        <v>23</v>
      </c>
      <c r="X120" s="1" t="s">
        <v>24</v>
      </c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1:49" x14ac:dyDescent="0.25">
      <c r="A121" t="s">
        <v>270</v>
      </c>
      <c r="B121" t="s">
        <v>271</v>
      </c>
      <c r="C121" s="17">
        <v>44503</v>
      </c>
      <c r="D121" s="7">
        <v>200000</v>
      </c>
      <c r="E121" t="s">
        <v>27</v>
      </c>
      <c r="F121" t="s">
        <v>28</v>
      </c>
      <c r="G121" s="7">
        <v>200000</v>
      </c>
      <c r="H121" s="7">
        <v>158800</v>
      </c>
      <c r="I121" s="12">
        <f t="shared" ref="I121:I143" si="16">H121/G121*100</f>
        <v>79.400000000000006</v>
      </c>
      <c r="J121" s="7">
        <v>317626</v>
      </c>
      <c r="K121" s="7">
        <v>66414</v>
      </c>
      <c r="L121" s="7">
        <f t="shared" ref="L121:L143" si="17">G121-K121</f>
        <v>133586</v>
      </c>
      <c r="M121" s="7">
        <v>282260.6875</v>
      </c>
      <c r="N121" s="22">
        <f t="shared" ref="N121:N143" si="18">L121/M121</f>
        <v>0.47327171623926551</v>
      </c>
      <c r="O121" s="27">
        <v>1647</v>
      </c>
      <c r="P121" s="32">
        <f t="shared" ref="P121:P143" si="19">L121/O121</f>
        <v>81.108682452944748</v>
      </c>
      <c r="Q121" s="37" t="s">
        <v>228</v>
      </c>
      <c r="R121" t="s">
        <v>30</v>
      </c>
      <c r="T121" s="7">
        <v>60000</v>
      </c>
      <c r="U121"/>
      <c r="V121" t="s">
        <v>229</v>
      </c>
      <c r="W121">
        <v>401</v>
      </c>
      <c r="X121">
        <v>63</v>
      </c>
    </row>
    <row r="122" spans="1:49" x14ac:dyDescent="0.25">
      <c r="A122" t="s">
        <v>290</v>
      </c>
      <c r="B122" t="s">
        <v>291</v>
      </c>
      <c r="C122" s="17">
        <v>44736</v>
      </c>
      <c r="D122" s="7">
        <v>315000</v>
      </c>
      <c r="E122" t="s">
        <v>27</v>
      </c>
      <c r="F122" t="s">
        <v>28</v>
      </c>
      <c r="G122" s="7">
        <v>315000</v>
      </c>
      <c r="H122" s="7">
        <v>219700</v>
      </c>
      <c r="I122" s="12">
        <f t="shared" si="16"/>
        <v>69.746031746031747</v>
      </c>
      <c r="J122" s="7">
        <v>439361</v>
      </c>
      <c r="K122" s="7">
        <v>66319</v>
      </c>
      <c r="L122" s="7">
        <f t="shared" si="17"/>
        <v>248681</v>
      </c>
      <c r="M122" s="7">
        <v>419148.3125</v>
      </c>
      <c r="N122" s="22">
        <f t="shared" si="18"/>
        <v>0.5933007305140946</v>
      </c>
      <c r="O122" s="27">
        <v>3337</v>
      </c>
      <c r="P122" s="32">
        <f t="shared" si="19"/>
        <v>74.522325442013781</v>
      </c>
      <c r="Q122" s="37" t="s">
        <v>228</v>
      </c>
      <c r="R122" t="s">
        <v>90</v>
      </c>
      <c r="T122" s="7">
        <v>60000</v>
      </c>
      <c r="U122"/>
      <c r="V122" t="s">
        <v>229</v>
      </c>
      <c r="W122">
        <v>401</v>
      </c>
      <c r="X122">
        <v>71</v>
      </c>
    </row>
    <row r="123" spans="1:49" x14ac:dyDescent="0.25">
      <c r="A123" t="s">
        <v>282</v>
      </c>
      <c r="B123" t="s">
        <v>283</v>
      </c>
      <c r="C123" s="17">
        <v>44333</v>
      </c>
      <c r="D123" s="7">
        <v>260000</v>
      </c>
      <c r="E123" t="s">
        <v>27</v>
      </c>
      <c r="F123" t="s">
        <v>28</v>
      </c>
      <c r="G123" s="7">
        <v>260000</v>
      </c>
      <c r="H123" s="7">
        <v>145900</v>
      </c>
      <c r="I123" s="12">
        <f t="shared" si="16"/>
        <v>56.115384615384613</v>
      </c>
      <c r="J123" s="7">
        <v>291883</v>
      </c>
      <c r="K123" s="7">
        <v>64744</v>
      </c>
      <c r="L123" s="7">
        <f t="shared" si="17"/>
        <v>195256</v>
      </c>
      <c r="M123" s="7">
        <v>255212.359375</v>
      </c>
      <c r="N123" s="22">
        <f t="shared" si="18"/>
        <v>0.76507266528223949</v>
      </c>
      <c r="O123" s="27">
        <v>1487</v>
      </c>
      <c r="P123" s="32">
        <f t="shared" si="19"/>
        <v>131.30867518493611</v>
      </c>
      <c r="Q123" s="37" t="s">
        <v>228</v>
      </c>
      <c r="R123" t="s">
        <v>30</v>
      </c>
      <c r="T123" s="7">
        <v>60000</v>
      </c>
      <c r="U123"/>
      <c r="V123" t="s">
        <v>229</v>
      </c>
      <c r="W123">
        <v>401</v>
      </c>
      <c r="X123">
        <v>65</v>
      </c>
    </row>
    <row r="124" spans="1:49" x14ac:dyDescent="0.25">
      <c r="A124" t="s">
        <v>284</v>
      </c>
      <c r="B124" t="s">
        <v>285</v>
      </c>
      <c r="C124" s="17">
        <v>44473</v>
      </c>
      <c r="D124" s="7">
        <v>246000</v>
      </c>
      <c r="E124" t="s">
        <v>27</v>
      </c>
      <c r="F124" t="s">
        <v>28</v>
      </c>
      <c r="G124" s="7">
        <v>246000</v>
      </c>
      <c r="H124" s="7">
        <v>137600</v>
      </c>
      <c r="I124" s="12">
        <f t="shared" si="16"/>
        <v>55.934959349593491</v>
      </c>
      <c r="J124" s="7">
        <v>275239</v>
      </c>
      <c r="K124" s="7">
        <v>64666</v>
      </c>
      <c r="L124" s="7">
        <f t="shared" si="17"/>
        <v>181334</v>
      </c>
      <c r="M124" s="7">
        <v>236598.875</v>
      </c>
      <c r="N124" s="22">
        <f t="shared" si="18"/>
        <v>0.76641953601850388</v>
      </c>
      <c r="O124" s="27">
        <v>1860</v>
      </c>
      <c r="P124" s="32">
        <f t="shared" si="19"/>
        <v>97.491397849462359</v>
      </c>
      <c r="Q124" s="37" t="s">
        <v>228</v>
      </c>
      <c r="R124" t="s">
        <v>58</v>
      </c>
      <c r="T124" s="7">
        <v>60000</v>
      </c>
      <c r="U124"/>
      <c r="V124" t="s">
        <v>229</v>
      </c>
      <c r="W124">
        <v>401</v>
      </c>
      <c r="X124">
        <v>71</v>
      </c>
    </row>
    <row r="125" spans="1:49" x14ac:dyDescent="0.25">
      <c r="A125" t="s">
        <v>286</v>
      </c>
      <c r="B125" t="s">
        <v>287</v>
      </c>
      <c r="C125" s="17">
        <v>44365</v>
      </c>
      <c r="D125" s="7">
        <v>206000</v>
      </c>
      <c r="E125" t="s">
        <v>27</v>
      </c>
      <c r="F125" t="s">
        <v>28</v>
      </c>
      <c r="G125" s="7">
        <v>206000</v>
      </c>
      <c r="H125" s="7">
        <v>114300</v>
      </c>
      <c r="I125" s="12">
        <f t="shared" si="16"/>
        <v>55.485436893203889</v>
      </c>
      <c r="J125" s="7">
        <v>228694</v>
      </c>
      <c r="K125" s="7">
        <v>62323</v>
      </c>
      <c r="L125" s="7">
        <f t="shared" si="17"/>
        <v>143677</v>
      </c>
      <c r="M125" s="7">
        <v>186933.703125</v>
      </c>
      <c r="N125" s="22">
        <f t="shared" si="18"/>
        <v>0.76859869353748989</v>
      </c>
      <c r="O125" s="27">
        <v>1354</v>
      </c>
      <c r="P125" s="32">
        <f t="shared" si="19"/>
        <v>106.11299852289513</v>
      </c>
      <c r="Q125" s="37" t="s">
        <v>228</v>
      </c>
      <c r="R125" t="s">
        <v>30</v>
      </c>
      <c r="T125" s="7">
        <v>60000</v>
      </c>
      <c r="U125"/>
      <c r="V125" t="s">
        <v>229</v>
      </c>
      <c r="W125">
        <v>401</v>
      </c>
      <c r="X125">
        <v>60</v>
      </c>
    </row>
    <row r="126" spans="1:49" x14ac:dyDescent="0.25">
      <c r="A126" t="s">
        <v>280</v>
      </c>
      <c r="B126" t="s">
        <v>281</v>
      </c>
      <c r="C126" s="17">
        <v>44379</v>
      </c>
      <c r="D126" s="7">
        <v>264000</v>
      </c>
      <c r="E126" t="s">
        <v>27</v>
      </c>
      <c r="F126" t="s">
        <v>28</v>
      </c>
      <c r="G126" s="7">
        <v>264000</v>
      </c>
      <c r="H126" s="7">
        <v>147200</v>
      </c>
      <c r="I126" s="12">
        <f t="shared" si="16"/>
        <v>55.757575757575765</v>
      </c>
      <c r="J126" s="7">
        <v>294321</v>
      </c>
      <c r="K126" s="7">
        <v>65435</v>
      </c>
      <c r="L126" s="7">
        <f t="shared" si="17"/>
        <v>198565</v>
      </c>
      <c r="M126" s="7">
        <v>257175.28125</v>
      </c>
      <c r="N126" s="22">
        <f t="shared" si="18"/>
        <v>0.77209986525483776</v>
      </c>
      <c r="O126" s="27">
        <v>1737</v>
      </c>
      <c r="P126" s="32">
        <f t="shared" si="19"/>
        <v>114.31491076568797</v>
      </c>
      <c r="Q126" s="37" t="s">
        <v>228</v>
      </c>
      <c r="R126" t="s">
        <v>30</v>
      </c>
      <c r="T126" s="7">
        <v>60000</v>
      </c>
      <c r="U126"/>
      <c r="V126" t="s">
        <v>229</v>
      </c>
      <c r="W126">
        <v>401</v>
      </c>
      <c r="X126">
        <v>73</v>
      </c>
    </row>
    <row r="127" spans="1:49" x14ac:dyDescent="0.25">
      <c r="A127" t="s">
        <v>262</v>
      </c>
      <c r="B127" t="s">
        <v>263</v>
      </c>
      <c r="C127" s="17">
        <v>44470</v>
      </c>
      <c r="D127" s="7">
        <v>155000</v>
      </c>
      <c r="E127" t="s">
        <v>27</v>
      </c>
      <c r="F127" t="s">
        <v>28</v>
      </c>
      <c r="G127" s="7">
        <v>155000</v>
      </c>
      <c r="H127" s="7">
        <v>83600</v>
      </c>
      <c r="I127" s="12">
        <f t="shared" si="16"/>
        <v>53.935483870967737</v>
      </c>
      <c r="J127" s="7">
        <v>167225</v>
      </c>
      <c r="K127" s="7">
        <v>67366</v>
      </c>
      <c r="L127" s="7">
        <f t="shared" si="17"/>
        <v>87634</v>
      </c>
      <c r="M127" s="7">
        <v>112201.125</v>
      </c>
      <c r="N127" s="22">
        <f t="shared" si="18"/>
        <v>0.78104386208248799</v>
      </c>
      <c r="O127" s="27">
        <v>988</v>
      </c>
      <c r="P127" s="32">
        <f t="shared" si="19"/>
        <v>88.698380566801617</v>
      </c>
      <c r="Q127" s="37" t="s">
        <v>228</v>
      </c>
      <c r="R127" t="s">
        <v>30</v>
      </c>
      <c r="T127" s="7">
        <v>55000</v>
      </c>
      <c r="U127"/>
      <c r="V127" t="s">
        <v>229</v>
      </c>
      <c r="W127">
        <v>401</v>
      </c>
      <c r="X127">
        <v>55</v>
      </c>
    </row>
    <row r="128" spans="1:49" x14ac:dyDescent="0.25">
      <c r="A128" t="s">
        <v>266</v>
      </c>
      <c r="B128" t="s">
        <v>267</v>
      </c>
      <c r="C128" s="17">
        <v>44963</v>
      </c>
      <c r="D128" s="7">
        <v>260000</v>
      </c>
      <c r="E128" t="s">
        <v>27</v>
      </c>
      <c r="F128" t="s">
        <v>28</v>
      </c>
      <c r="G128" s="7">
        <v>260000</v>
      </c>
      <c r="H128" s="7">
        <v>137200</v>
      </c>
      <c r="I128" s="12">
        <f t="shared" si="16"/>
        <v>52.769230769230766</v>
      </c>
      <c r="J128" s="7">
        <v>274416</v>
      </c>
      <c r="K128" s="7">
        <v>69885</v>
      </c>
      <c r="L128" s="7">
        <f t="shared" si="17"/>
        <v>190115</v>
      </c>
      <c r="M128" s="7">
        <v>229810.109375</v>
      </c>
      <c r="N128" s="22">
        <f t="shared" si="18"/>
        <v>0.82726996004241815</v>
      </c>
      <c r="O128" s="27">
        <v>1155</v>
      </c>
      <c r="P128" s="32">
        <f t="shared" si="19"/>
        <v>164.60173160173161</v>
      </c>
      <c r="Q128" s="37" t="s">
        <v>228</v>
      </c>
      <c r="R128" t="s">
        <v>30</v>
      </c>
      <c r="T128" s="7">
        <v>60000</v>
      </c>
      <c r="U128"/>
      <c r="V128" t="s">
        <v>229</v>
      </c>
      <c r="W128">
        <v>401</v>
      </c>
      <c r="X128">
        <v>69</v>
      </c>
    </row>
    <row r="129" spans="1:25" x14ac:dyDescent="0.25">
      <c r="A129" t="s">
        <v>230</v>
      </c>
      <c r="B129" t="s">
        <v>231</v>
      </c>
      <c r="C129" s="17">
        <v>45051</v>
      </c>
      <c r="D129" s="7">
        <v>197000</v>
      </c>
      <c r="E129" t="s">
        <v>27</v>
      </c>
      <c r="F129" t="s">
        <v>28</v>
      </c>
      <c r="G129" s="7">
        <v>197000</v>
      </c>
      <c r="H129" s="7">
        <v>104100</v>
      </c>
      <c r="I129" s="12">
        <f t="shared" si="16"/>
        <v>52.842639593908622</v>
      </c>
      <c r="J129" s="7">
        <v>208220</v>
      </c>
      <c r="K129" s="7">
        <v>39270</v>
      </c>
      <c r="L129" s="7">
        <f t="shared" si="17"/>
        <v>157730</v>
      </c>
      <c r="M129" s="7">
        <v>189831.453125</v>
      </c>
      <c r="N129" s="22">
        <f t="shared" si="18"/>
        <v>0.83089497237393073</v>
      </c>
      <c r="O129" s="27">
        <v>1378</v>
      </c>
      <c r="P129" s="32">
        <f t="shared" si="19"/>
        <v>114.46298984034833</v>
      </c>
      <c r="Q129" s="37" t="s">
        <v>228</v>
      </c>
      <c r="R129" t="s">
        <v>30</v>
      </c>
      <c r="T129" s="7">
        <v>35000</v>
      </c>
      <c r="U129"/>
      <c r="V129" t="s">
        <v>229</v>
      </c>
      <c r="W129">
        <v>401</v>
      </c>
      <c r="X129">
        <v>77</v>
      </c>
    </row>
    <row r="130" spans="1:25" x14ac:dyDescent="0.25">
      <c r="A130" t="s">
        <v>256</v>
      </c>
      <c r="B130" t="s">
        <v>257</v>
      </c>
      <c r="C130" s="17">
        <v>44827</v>
      </c>
      <c r="D130" s="7">
        <v>219000</v>
      </c>
      <c r="E130" t="s">
        <v>27</v>
      </c>
      <c r="F130" t="s">
        <v>28</v>
      </c>
      <c r="G130" s="7">
        <v>219000</v>
      </c>
      <c r="H130" s="7">
        <v>106400</v>
      </c>
      <c r="I130" s="12">
        <f t="shared" si="16"/>
        <v>48.584474885844749</v>
      </c>
      <c r="J130" s="7">
        <v>212860</v>
      </c>
      <c r="K130" s="7">
        <v>63547</v>
      </c>
      <c r="L130" s="7">
        <f t="shared" si="17"/>
        <v>155453</v>
      </c>
      <c r="M130" s="7">
        <v>167767.421875</v>
      </c>
      <c r="N130" s="22">
        <f t="shared" si="18"/>
        <v>0.92659825288264119</v>
      </c>
      <c r="O130" s="27">
        <v>1988</v>
      </c>
      <c r="P130" s="32">
        <f t="shared" si="19"/>
        <v>78.195674044265587</v>
      </c>
      <c r="Q130" s="37" t="s">
        <v>228</v>
      </c>
      <c r="R130" t="s">
        <v>192</v>
      </c>
      <c r="T130" s="7">
        <v>55000</v>
      </c>
      <c r="U130"/>
      <c r="V130" t="s">
        <v>229</v>
      </c>
      <c r="W130">
        <v>401</v>
      </c>
      <c r="X130">
        <v>57</v>
      </c>
    </row>
    <row r="131" spans="1:25" x14ac:dyDescent="0.25">
      <c r="A131" t="s">
        <v>264</v>
      </c>
      <c r="B131" t="s">
        <v>265</v>
      </c>
      <c r="C131" s="17">
        <v>44974</v>
      </c>
      <c r="D131" s="7">
        <v>212500</v>
      </c>
      <c r="E131" t="s">
        <v>27</v>
      </c>
      <c r="F131" t="s">
        <v>28</v>
      </c>
      <c r="G131" s="7">
        <v>212500</v>
      </c>
      <c r="H131" s="7">
        <v>103300</v>
      </c>
      <c r="I131" s="12">
        <f t="shared" si="16"/>
        <v>48.611764705882351</v>
      </c>
      <c r="J131" s="7">
        <v>206561</v>
      </c>
      <c r="K131" s="7">
        <v>63668</v>
      </c>
      <c r="L131" s="7">
        <f t="shared" si="17"/>
        <v>148832</v>
      </c>
      <c r="M131" s="7">
        <v>160553.9375</v>
      </c>
      <c r="N131" s="22">
        <f t="shared" si="18"/>
        <v>0.92699065695601512</v>
      </c>
      <c r="O131" s="27">
        <v>1331</v>
      </c>
      <c r="P131" s="32">
        <f t="shared" si="19"/>
        <v>111.81968444778362</v>
      </c>
      <c r="Q131" s="37" t="s">
        <v>228</v>
      </c>
      <c r="R131" t="s">
        <v>30</v>
      </c>
      <c r="T131" s="7">
        <v>60000</v>
      </c>
      <c r="U131"/>
      <c r="V131" t="s">
        <v>229</v>
      </c>
      <c r="W131">
        <v>401</v>
      </c>
      <c r="X131">
        <v>63</v>
      </c>
    </row>
    <row r="132" spans="1:25" x14ac:dyDescent="0.25">
      <c r="A132" t="s">
        <v>274</v>
      </c>
      <c r="B132" t="s">
        <v>275</v>
      </c>
      <c r="C132" s="17">
        <v>44400</v>
      </c>
      <c r="D132" s="7">
        <v>257500</v>
      </c>
      <c r="E132" t="s">
        <v>27</v>
      </c>
      <c r="F132" t="s">
        <v>28</v>
      </c>
      <c r="G132" s="7">
        <v>257500</v>
      </c>
      <c r="H132" s="7">
        <v>122800</v>
      </c>
      <c r="I132" s="12">
        <f t="shared" si="16"/>
        <v>47.689320388349515</v>
      </c>
      <c r="J132" s="7">
        <v>245555</v>
      </c>
      <c r="K132" s="7">
        <v>63074</v>
      </c>
      <c r="L132" s="7">
        <f t="shared" si="17"/>
        <v>194426</v>
      </c>
      <c r="M132" s="7">
        <v>205034.828125</v>
      </c>
      <c r="N132" s="22">
        <f t="shared" si="18"/>
        <v>0.94825840945162598</v>
      </c>
      <c r="O132" s="27">
        <v>1560</v>
      </c>
      <c r="P132" s="32">
        <f t="shared" si="19"/>
        <v>124.63205128205128</v>
      </c>
      <c r="Q132" s="37" t="s">
        <v>228</v>
      </c>
      <c r="R132" t="s">
        <v>30</v>
      </c>
      <c r="T132" s="7">
        <v>60000</v>
      </c>
      <c r="U132"/>
      <c r="V132" t="s">
        <v>229</v>
      </c>
      <c r="W132">
        <v>401</v>
      </c>
      <c r="X132">
        <v>58</v>
      </c>
    </row>
    <row r="133" spans="1:25" x14ac:dyDescent="0.25">
      <c r="A133" t="s">
        <v>276</v>
      </c>
      <c r="B133" t="s">
        <v>277</v>
      </c>
      <c r="C133" s="17">
        <v>44742</v>
      </c>
      <c r="D133" s="7">
        <v>278250</v>
      </c>
      <c r="E133" t="s">
        <v>27</v>
      </c>
      <c r="F133" t="s">
        <v>28</v>
      </c>
      <c r="G133" s="7">
        <v>278250</v>
      </c>
      <c r="H133" s="7">
        <v>129700</v>
      </c>
      <c r="I133" s="12">
        <f t="shared" si="16"/>
        <v>46.612758310871513</v>
      </c>
      <c r="J133" s="7">
        <v>259405</v>
      </c>
      <c r="K133" s="7">
        <v>65185</v>
      </c>
      <c r="L133" s="7">
        <f t="shared" si="17"/>
        <v>213065</v>
      </c>
      <c r="M133" s="7">
        <v>218224.71875</v>
      </c>
      <c r="N133" s="22">
        <f t="shared" si="18"/>
        <v>0.9763559381377368</v>
      </c>
      <c r="O133" s="27">
        <v>1159</v>
      </c>
      <c r="P133" s="32">
        <f t="shared" si="19"/>
        <v>183.83520276100086</v>
      </c>
      <c r="Q133" s="37" t="s">
        <v>228</v>
      </c>
      <c r="R133" t="s">
        <v>30</v>
      </c>
      <c r="T133" s="7">
        <v>60000</v>
      </c>
      <c r="U133"/>
      <c r="V133" t="s">
        <v>229</v>
      </c>
      <c r="W133">
        <v>401</v>
      </c>
      <c r="X133">
        <v>63</v>
      </c>
    </row>
    <row r="134" spans="1:25" x14ac:dyDescent="0.25">
      <c r="A134" t="s">
        <v>226</v>
      </c>
      <c r="B134" t="s">
        <v>227</v>
      </c>
      <c r="C134" s="17">
        <v>44804</v>
      </c>
      <c r="D134" s="7">
        <v>210000</v>
      </c>
      <c r="E134" t="s">
        <v>27</v>
      </c>
      <c r="F134" t="s">
        <v>28</v>
      </c>
      <c r="G134" s="7">
        <v>210000</v>
      </c>
      <c r="H134" s="7">
        <v>96400</v>
      </c>
      <c r="I134" s="12">
        <f t="shared" si="16"/>
        <v>45.904761904761905</v>
      </c>
      <c r="J134" s="7">
        <v>192702</v>
      </c>
      <c r="K134" s="7">
        <v>38611</v>
      </c>
      <c r="L134" s="7">
        <f t="shared" si="17"/>
        <v>171389</v>
      </c>
      <c r="M134" s="7">
        <v>173135.953125</v>
      </c>
      <c r="N134" s="22">
        <f t="shared" si="18"/>
        <v>0.98990993439855479</v>
      </c>
      <c r="O134" s="27">
        <v>1541</v>
      </c>
      <c r="P134" s="32">
        <f t="shared" si="19"/>
        <v>111.21933809214795</v>
      </c>
      <c r="Q134" s="37" t="s">
        <v>228</v>
      </c>
      <c r="R134" t="s">
        <v>192</v>
      </c>
      <c r="T134" s="7">
        <v>35000</v>
      </c>
      <c r="U134"/>
      <c r="V134" t="s">
        <v>229</v>
      </c>
      <c r="W134">
        <v>401</v>
      </c>
      <c r="X134">
        <v>75</v>
      </c>
    </row>
    <row r="135" spans="1:25" x14ac:dyDescent="0.25">
      <c r="A135" t="s">
        <v>268</v>
      </c>
      <c r="B135" t="s">
        <v>269</v>
      </c>
      <c r="C135" s="17">
        <v>44496</v>
      </c>
      <c r="D135" s="7">
        <v>235000</v>
      </c>
      <c r="E135" t="s">
        <v>27</v>
      </c>
      <c r="F135" t="s">
        <v>28</v>
      </c>
      <c r="G135" s="7">
        <v>235000</v>
      </c>
      <c r="H135" s="7">
        <v>105900</v>
      </c>
      <c r="I135" s="12">
        <f t="shared" si="16"/>
        <v>45.063829787234042</v>
      </c>
      <c r="J135" s="7">
        <v>211768</v>
      </c>
      <c r="K135" s="7">
        <v>62406</v>
      </c>
      <c r="L135" s="7">
        <f t="shared" si="17"/>
        <v>172594</v>
      </c>
      <c r="M135" s="7">
        <v>167822.46875</v>
      </c>
      <c r="N135" s="22">
        <f t="shared" si="18"/>
        <v>1.0284320167945331</v>
      </c>
      <c r="O135" s="27">
        <v>1591</v>
      </c>
      <c r="P135" s="32">
        <f t="shared" si="19"/>
        <v>108.48145820238844</v>
      </c>
      <c r="Q135" s="37" t="s">
        <v>228</v>
      </c>
      <c r="R135" t="s">
        <v>30</v>
      </c>
      <c r="T135" s="7">
        <v>60000</v>
      </c>
      <c r="U135"/>
      <c r="V135" t="s">
        <v>229</v>
      </c>
      <c r="W135">
        <v>401</v>
      </c>
      <c r="X135">
        <v>53</v>
      </c>
    </row>
    <row r="136" spans="1:25" x14ac:dyDescent="0.25">
      <c r="A136" t="s">
        <v>272</v>
      </c>
      <c r="B136" t="s">
        <v>273</v>
      </c>
      <c r="C136" s="17">
        <v>44627</v>
      </c>
      <c r="D136" s="7">
        <v>270000</v>
      </c>
      <c r="E136" t="s">
        <v>27</v>
      </c>
      <c r="F136" t="s">
        <v>28</v>
      </c>
      <c r="G136" s="7">
        <v>270000</v>
      </c>
      <c r="H136" s="7">
        <v>119700</v>
      </c>
      <c r="I136" s="12">
        <f t="shared" si="16"/>
        <v>44.333333333333336</v>
      </c>
      <c r="J136" s="7">
        <v>239413</v>
      </c>
      <c r="K136" s="7">
        <v>65190</v>
      </c>
      <c r="L136" s="7">
        <f t="shared" si="17"/>
        <v>204810</v>
      </c>
      <c r="M136" s="7">
        <v>195756.1875</v>
      </c>
      <c r="N136" s="22">
        <f t="shared" si="18"/>
        <v>1.0462504537691817</v>
      </c>
      <c r="O136" s="27">
        <v>1274</v>
      </c>
      <c r="P136" s="32">
        <f t="shared" si="19"/>
        <v>160.76138147566718</v>
      </c>
      <c r="Q136" s="37" t="s">
        <v>228</v>
      </c>
      <c r="R136" t="s">
        <v>30</v>
      </c>
      <c r="T136" s="7">
        <v>60000</v>
      </c>
      <c r="U136"/>
      <c r="V136" t="s">
        <v>229</v>
      </c>
      <c r="W136">
        <v>401</v>
      </c>
      <c r="X136">
        <v>63</v>
      </c>
    </row>
    <row r="137" spans="1:25" x14ac:dyDescent="0.25">
      <c r="A137" t="s">
        <v>258</v>
      </c>
      <c r="B137" t="s">
        <v>259</v>
      </c>
      <c r="C137" s="17">
        <v>44322</v>
      </c>
      <c r="D137" s="7">
        <v>175000</v>
      </c>
      <c r="E137" t="s">
        <v>27</v>
      </c>
      <c r="F137" t="s">
        <v>28</v>
      </c>
      <c r="G137" s="7">
        <v>175000</v>
      </c>
      <c r="H137" s="7">
        <v>77200</v>
      </c>
      <c r="I137" s="12">
        <f t="shared" si="16"/>
        <v>44.114285714285714</v>
      </c>
      <c r="J137" s="7">
        <v>154311</v>
      </c>
      <c r="K137" s="7">
        <v>57045</v>
      </c>
      <c r="L137" s="7">
        <f t="shared" si="17"/>
        <v>117955</v>
      </c>
      <c r="M137" s="7">
        <v>109287.640625</v>
      </c>
      <c r="N137" s="22">
        <f t="shared" si="18"/>
        <v>1.0793077728225502</v>
      </c>
      <c r="O137" s="27">
        <v>1004</v>
      </c>
      <c r="P137" s="32">
        <f t="shared" si="19"/>
        <v>117.48505976095618</v>
      </c>
      <c r="Q137" s="37" t="s">
        <v>228</v>
      </c>
      <c r="R137" t="s">
        <v>30</v>
      </c>
      <c r="T137" s="7">
        <v>55000</v>
      </c>
      <c r="U137"/>
      <c r="V137" t="s">
        <v>229</v>
      </c>
      <c r="W137">
        <v>401</v>
      </c>
      <c r="X137">
        <v>63</v>
      </c>
    </row>
    <row r="138" spans="1:25" x14ac:dyDescent="0.25">
      <c r="A138" t="s">
        <v>278</v>
      </c>
      <c r="B138" t="s">
        <v>279</v>
      </c>
      <c r="C138" s="17">
        <v>44788</v>
      </c>
      <c r="D138" s="7">
        <v>270000</v>
      </c>
      <c r="E138" t="s">
        <v>27</v>
      </c>
      <c r="F138" t="s">
        <v>28</v>
      </c>
      <c r="G138" s="7">
        <v>270000</v>
      </c>
      <c r="H138" s="7">
        <v>115300</v>
      </c>
      <c r="I138" s="12">
        <f t="shared" si="16"/>
        <v>42.703703703703702</v>
      </c>
      <c r="J138" s="7">
        <v>230532</v>
      </c>
      <c r="K138" s="7">
        <v>63158</v>
      </c>
      <c r="L138" s="7">
        <f t="shared" si="17"/>
        <v>206842</v>
      </c>
      <c r="M138" s="7">
        <v>188060.671875</v>
      </c>
      <c r="N138" s="22">
        <f t="shared" si="18"/>
        <v>1.0998684516956505</v>
      </c>
      <c r="O138" s="27">
        <v>1752</v>
      </c>
      <c r="P138" s="32">
        <f t="shared" si="19"/>
        <v>118.06050228310502</v>
      </c>
      <c r="Q138" s="37" t="s">
        <v>228</v>
      </c>
      <c r="R138" t="s">
        <v>58</v>
      </c>
      <c r="T138" s="7">
        <v>60000</v>
      </c>
      <c r="U138"/>
      <c r="V138" t="s">
        <v>229</v>
      </c>
      <c r="W138">
        <v>401</v>
      </c>
      <c r="X138">
        <v>55</v>
      </c>
    </row>
    <row r="139" spans="1:25" x14ac:dyDescent="0.25">
      <c r="A139" t="s">
        <v>405</v>
      </c>
      <c r="B139" t="s">
        <v>406</v>
      </c>
      <c r="C139" s="17">
        <v>44550</v>
      </c>
      <c r="D139" s="7">
        <v>230000</v>
      </c>
      <c r="E139" t="s">
        <v>27</v>
      </c>
      <c r="F139" t="s">
        <v>28</v>
      </c>
      <c r="G139" s="7">
        <v>230000</v>
      </c>
      <c r="H139" s="7">
        <v>94600</v>
      </c>
      <c r="I139" s="12">
        <f t="shared" si="16"/>
        <v>41.130434782608695</v>
      </c>
      <c r="J139" s="7">
        <v>189188</v>
      </c>
      <c r="K139" s="7">
        <v>58378</v>
      </c>
      <c r="L139" s="7">
        <f t="shared" si="17"/>
        <v>171622</v>
      </c>
      <c r="M139" s="7">
        <v>146977.53125</v>
      </c>
      <c r="N139" s="22">
        <f t="shared" si="18"/>
        <v>1.1676750761861772</v>
      </c>
      <c r="O139" s="27">
        <v>1644</v>
      </c>
      <c r="P139" s="32">
        <f t="shared" si="19"/>
        <v>104.39294403892944</v>
      </c>
      <c r="Q139" s="37" t="s">
        <v>228</v>
      </c>
      <c r="R139" t="s">
        <v>30</v>
      </c>
      <c r="T139" s="7">
        <v>52000</v>
      </c>
      <c r="U139"/>
      <c r="V139" t="s">
        <v>229</v>
      </c>
      <c r="W139">
        <v>401</v>
      </c>
      <c r="X139">
        <v>61</v>
      </c>
    </row>
    <row r="140" spans="1:25" x14ac:dyDescent="0.25">
      <c r="A140" t="s">
        <v>510</v>
      </c>
      <c r="B140" t="s">
        <v>511</v>
      </c>
      <c r="C140" s="17">
        <v>45019</v>
      </c>
      <c r="D140" s="7">
        <v>260000</v>
      </c>
      <c r="E140" t="s">
        <v>27</v>
      </c>
      <c r="F140" t="s">
        <v>28</v>
      </c>
      <c r="G140" s="7">
        <v>260000</v>
      </c>
      <c r="H140" s="7">
        <v>104900</v>
      </c>
      <c r="I140" s="12">
        <f t="shared" si="16"/>
        <v>40.346153846153847</v>
      </c>
      <c r="J140" s="7">
        <v>209780</v>
      </c>
      <c r="K140" s="7">
        <v>51935</v>
      </c>
      <c r="L140" s="7">
        <f t="shared" si="17"/>
        <v>208065</v>
      </c>
      <c r="M140" s="7">
        <v>177353.9375</v>
      </c>
      <c r="N140" s="22">
        <f t="shared" si="18"/>
        <v>1.1731625637011864</v>
      </c>
      <c r="O140" s="27">
        <v>1490</v>
      </c>
      <c r="P140" s="32">
        <f t="shared" si="19"/>
        <v>139.64093959731542</v>
      </c>
      <c r="Q140" s="37" t="s">
        <v>228</v>
      </c>
      <c r="R140" t="s">
        <v>58</v>
      </c>
      <c r="T140" s="7">
        <v>48000</v>
      </c>
      <c r="U140"/>
      <c r="V140" t="s">
        <v>229</v>
      </c>
      <c r="W140">
        <v>401</v>
      </c>
      <c r="X140">
        <v>63</v>
      </c>
    </row>
    <row r="141" spans="1:25" x14ac:dyDescent="0.25">
      <c r="A141" t="s">
        <v>254</v>
      </c>
      <c r="B141" t="s">
        <v>255</v>
      </c>
      <c r="C141" s="17">
        <v>44547</v>
      </c>
      <c r="D141" s="7">
        <v>205000</v>
      </c>
      <c r="E141" t="s">
        <v>27</v>
      </c>
      <c r="F141" t="s">
        <v>28</v>
      </c>
      <c r="G141" s="7">
        <v>205000</v>
      </c>
      <c r="H141" s="7">
        <v>82400</v>
      </c>
      <c r="I141" s="12">
        <f t="shared" si="16"/>
        <v>40.195121951219512</v>
      </c>
      <c r="J141" s="7">
        <v>164738</v>
      </c>
      <c r="K141" s="7">
        <v>43107</v>
      </c>
      <c r="L141" s="7">
        <f t="shared" si="17"/>
        <v>161893</v>
      </c>
      <c r="M141" s="7">
        <v>136664.046875</v>
      </c>
      <c r="N141" s="22">
        <f t="shared" si="18"/>
        <v>1.1846056347802705</v>
      </c>
      <c r="O141" s="27">
        <v>1040</v>
      </c>
      <c r="P141" s="32">
        <f t="shared" si="19"/>
        <v>155.66634615384615</v>
      </c>
      <c r="Q141" s="37" t="s">
        <v>228</v>
      </c>
      <c r="R141" t="s">
        <v>30</v>
      </c>
      <c r="T141" s="7">
        <v>35000</v>
      </c>
      <c r="U141"/>
      <c r="V141" t="s">
        <v>229</v>
      </c>
      <c r="W141">
        <v>401</v>
      </c>
      <c r="X141">
        <v>59</v>
      </c>
    </row>
    <row r="142" spans="1:25" x14ac:dyDescent="0.25">
      <c r="A142" t="s">
        <v>288</v>
      </c>
      <c r="B142" t="s">
        <v>289</v>
      </c>
      <c r="C142" s="17">
        <v>44517</v>
      </c>
      <c r="D142" s="7">
        <v>345000</v>
      </c>
      <c r="E142" t="s">
        <v>27</v>
      </c>
      <c r="F142" t="s">
        <v>28</v>
      </c>
      <c r="G142" s="7">
        <v>345000</v>
      </c>
      <c r="H142" s="7">
        <v>135500</v>
      </c>
      <c r="I142" s="12">
        <f t="shared" si="16"/>
        <v>39.275362318840578</v>
      </c>
      <c r="J142" s="7">
        <v>270971</v>
      </c>
      <c r="K142" s="7">
        <v>63552</v>
      </c>
      <c r="L142" s="7">
        <f t="shared" si="17"/>
        <v>281448</v>
      </c>
      <c r="M142" s="7">
        <v>233055.0625</v>
      </c>
      <c r="N142" s="22">
        <f t="shared" si="18"/>
        <v>1.2076459398945689</v>
      </c>
      <c r="O142" s="27">
        <v>1744</v>
      </c>
      <c r="P142" s="32">
        <f t="shared" si="19"/>
        <v>161.38073394495413</v>
      </c>
      <c r="Q142" s="37" t="s">
        <v>228</v>
      </c>
      <c r="R142" t="s">
        <v>30</v>
      </c>
      <c r="T142" s="7">
        <v>60000</v>
      </c>
      <c r="U142"/>
      <c r="V142" t="s">
        <v>229</v>
      </c>
      <c r="W142">
        <v>401</v>
      </c>
      <c r="X142">
        <v>65</v>
      </c>
    </row>
    <row r="143" spans="1:25" ht="15.75" thickBot="1" x14ac:dyDescent="0.3">
      <c r="A143" t="s">
        <v>262</v>
      </c>
      <c r="B143" t="s">
        <v>263</v>
      </c>
      <c r="C143" s="17">
        <v>45155</v>
      </c>
      <c r="D143" s="7">
        <v>210000</v>
      </c>
      <c r="E143" t="s">
        <v>27</v>
      </c>
      <c r="F143" t="s">
        <v>28</v>
      </c>
      <c r="G143" s="7">
        <v>210000</v>
      </c>
      <c r="H143" s="7">
        <v>83600</v>
      </c>
      <c r="I143" s="12">
        <f t="shared" si="16"/>
        <v>39.80952380952381</v>
      </c>
      <c r="J143" s="7">
        <v>167225</v>
      </c>
      <c r="K143" s="7">
        <v>67366</v>
      </c>
      <c r="L143" s="7">
        <f t="shared" si="17"/>
        <v>142634</v>
      </c>
      <c r="M143" s="7">
        <v>112201.125</v>
      </c>
      <c r="N143" s="22">
        <f t="shared" si="18"/>
        <v>1.2712350254955109</v>
      </c>
      <c r="O143" s="27">
        <v>988</v>
      </c>
      <c r="P143" s="32">
        <f t="shared" si="19"/>
        <v>144.36639676113361</v>
      </c>
      <c r="Q143" s="37" t="s">
        <v>228</v>
      </c>
      <c r="R143" t="s">
        <v>30</v>
      </c>
      <c r="T143" s="7">
        <v>55000</v>
      </c>
      <c r="U143"/>
      <c r="V143" t="s">
        <v>229</v>
      </c>
      <c r="W143">
        <v>401</v>
      </c>
      <c r="X143">
        <v>55</v>
      </c>
    </row>
    <row r="144" spans="1:25" ht="15.75" thickTop="1" x14ac:dyDescent="0.25">
      <c r="A144" s="3"/>
      <c r="B144" s="3"/>
      <c r="C144" s="18" t="s">
        <v>512</v>
      </c>
      <c r="D144" s="8">
        <f>+SUM(D121:D143)</f>
        <v>5480250</v>
      </c>
      <c r="E144" s="3"/>
      <c r="F144" s="3"/>
      <c r="G144" s="8">
        <f>+SUM(G121:G143)</f>
        <v>5480250</v>
      </c>
      <c r="H144" s="8">
        <f>+SUM(H121:H143)</f>
        <v>2726100</v>
      </c>
      <c r="I144" s="13"/>
      <c r="J144" s="8">
        <f>+SUM(J121:J143)</f>
        <v>5451994</v>
      </c>
      <c r="K144" s="8"/>
      <c r="L144" s="8">
        <f>+SUM(L121:L143)</f>
        <v>4087606</v>
      </c>
      <c r="M144" s="8">
        <f>+SUM(M121:M143)</f>
        <v>4561067.4375</v>
      </c>
      <c r="N144" s="23"/>
      <c r="O144" s="28"/>
      <c r="P144" s="33">
        <f>AVERAGE(P121:P143)</f>
        <v>121.41564369879852</v>
      </c>
      <c r="Q144" s="38"/>
      <c r="R144" s="43">
        <f>ABS(N146-N145)*100</f>
        <v>4.3120968778232127</v>
      </c>
      <c r="S144" s="3"/>
      <c r="T144" s="3"/>
      <c r="U144" s="8"/>
      <c r="V144" s="3"/>
      <c r="W144" s="3"/>
      <c r="X144" s="3"/>
      <c r="Y144" s="3"/>
    </row>
    <row r="145" spans="1:49" x14ac:dyDescent="0.25">
      <c r="A145" s="4"/>
      <c r="B145" s="4"/>
      <c r="C145" s="19"/>
      <c r="D145" s="9"/>
      <c r="E145" s="4"/>
      <c r="F145" s="4"/>
      <c r="G145" s="9"/>
      <c r="H145" s="9" t="s">
        <v>513</v>
      </c>
      <c r="I145" s="14">
        <f>H144/G144*100</f>
        <v>49.744081018201726</v>
      </c>
      <c r="J145" s="9"/>
      <c r="K145" s="9"/>
      <c r="L145" s="9"/>
      <c r="M145" s="9" t="s">
        <v>514</v>
      </c>
      <c r="N145" s="24">
        <f>L144/M144</f>
        <v>0.89619503680052748</v>
      </c>
      <c r="O145" s="29"/>
      <c r="P145" s="34" t="s">
        <v>515</v>
      </c>
      <c r="Q145" s="39">
        <f>STDEV(N121:N143)</f>
        <v>0.20470488110984428</v>
      </c>
      <c r="R145" s="44"/>
      <c r="S145" s="4"/>
      <c r="T145" s="4"/>
      <c r="U145" s="9"/>
      <c r="V145" s="4"/>
      <c r="W145" s="4"/>
      <c r="X145" s="4"/>
      <c r="Y145" s="4"/>
    </row>
    <row r="146" spans="1:49" ht="15.75" thickBot="1" x14ac:dyDescent="0.3">
      <c r="A146" s="5"/>
      <c r="B146" s="5"/>
      <c r="C146" s="20"/>
      <c r="D146" s="10"/>
      <c r="E146" s="5"/>
      <c r="F146" s="5"/>
      <c r="G146" s="10"/>
      <c r="H146" s="10" t="s">
        <v>516</v>
      </c>
      <c r="I146" s="15">
        <f>STDEV(I121:I143)</f>
        <v>9.74568214975959</v>
      </c>
      <c r="J146" s="10"/>
      <c r="K146" s="10"/>
      <c r="L146" s="10"/>
      <c r="M146" s="10" t="s">
        <v>517</v>
      </c>
      <c r="N146" s="25">
        <f>AVERAGE(N121:N143)</f>
        <v>0.93931600557875961</v>
      </c>
      <c r="O146" s="30"/>
      <c r="P146" s="35"/>
      <c r="Q146" s="46"/>
      <c r="R146" s="45"/>
      <c r="S146" s="5"/>
      <c r="T146" s="5"/>
      <c r="U146" s="10"/>
      <c r="V146" s="5"/>
      <c r="W146" s="5"/>
      <c r="X146" s="5"/>
      <c r="Y146" s="5"/>
    </row>
    <row r="147" spans="1:49" x14ac:dyDescent="0.25">
      <c r="M147" s="47" t="s">
        <v>522</v>
      </c>
      <c r="N147" s="48">
        <v>0.89</v>
      </c>
    </row>
    <row r="148" spans="1:49" ht="15.75" thickBot="1" x14ac:dyDescent="0.3">
      <c r="M148" s="49" t="s">
        <v>519</v>
      </c>
      <c r="N148" s="50">
        <v>0.89</v>
      </c>
    </row>
    <row r="150" spans="1:49" x14ac:dyDescent="0.25">
      <c r="A150" s="1" t="s">
        <v>0</v>
      </c>
      <c r="B150" s="1" t="s">
        <v>1</v>
      </c>
      <c r="C150" s="16" t="s">
        <v>2</v>
      </c>
      <c r="D150" s="6" t="s">
        <v>3</v>
      </c>
      <c r="E150" s="1" t="s">
        <v>4</v>
      </c>
      <c r="F150" s="1" t="s">
        <v>5</v>
      </c>
      <c r="G150" s="6" t="s">
        <v>6</v>
      </c>
      <c r="H150" s="6" t="s">
        <v>7</v>
      </c>
      <c r="I150" s="11" t="s">
        <v>8</v>
      </c>
      <c r="J150" s="6" t="s">
        <v>9</v>
      </c>
      <c r="K150" s="6" t="s">
        <v>10</v>
      </c>
      <c r="L150" s="6" t="s">
        <v>11</v>
      </c>
      <c r="M150" s="6" t="s">
        <v>12</v>
      </c>
      <c r="N150" s="21" t="s">
        <v>13</v>
      </c>
      <c r="O150" s="26" t="s">
        <v>14</v>
      </c>
      <c r="P150" s="31" t="s">
        <v>15</v>
      </c>
      <c r="Q150" s="36" t="s">
        <v>16</v>
      </c>
      <c r="R150" s="1" t="s">
        <v>18</v>
      </c>
      <c r="S150" s="1" t="s">
        <v>19</v>
      </c>
      <c r="T150" s="6" t="s">
        <v>20</v>
      </c>
      <c r="U150" s="1" t="s">
        <v>21</v>
      </c>
      <c r="V150" s="1" t="s">
        <v>22</v>
      </c>
      <c r="W150" s="1" t="s">
        <v>23</v>
      </c>
      <c r="X150" s="1" t="s">
        <v>24</v>
      </c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 x14ac:dyDescent="0.25">
      <c r="A151" t="s">
        <v>323</v>
      </c>
      <c r="B151" t="s">
        <v>324</v>
      </c>
      <c r="C151" s="17">
        <v>44803</v>
      </c>
      <c r="D151" s="7">
        <v>250000</v>
      </c>
      <c r="E151" t="s">
        <v>27</v>
      </c>
      <c r="F151" t="s">
        <v>28</v>
      </c>
      <c r="G151" s="7">
        <v>250000</v>
      </c>
      <c r="H151" s="7">
        <v>155900</v>
      </c>
      <c r="I151" s="12">
        <f t="shared" ref="I151:I182" si="20">H151/G151*100</f>
        <v>62.360000000000007</v>
      </c>
      <c r="J151" s="7">
        <v>311741</v>
      </c>
      <c r="K151" s="7">
        <v>49254</v>
      </c>
      <c r="L151" s="7">
        <f t="shared" ref="L151:L182" si="21">G151-K151</f>
        <v>200746</v>
      </c>
      <c r="M151" s="7">
        <v>316249.40625</v>
      </c>
      <c r="N151" s="22">
        <f t="shared" ref="N151:N182" si="22">L151/M151</f>
        <v>0.63477115223832925</v>
      </c>
      <c r="O151" s="27">
        <v>1765</v>
      </c>
      <c r="P151" s="32">
        <f t="shared" ref="P151:P182" si="23">L151/O151</f>
        <v>113.7371104815864</v>
      </c>
      <c r="Q151" s="37" t="s">
        <v>219</v>
      </c>
      <c r="R151" t="s">
        <v>90</v>
      </c>
      <c r="T151" s="7">
        <v>45000</v>
      </c>
      <c r="U151"/>
      <c r="V151" t="s">
        <v>221</v>
      </c>
      <c r="W151">
        <v>401</v>
      </c>
      <c r="X151">
        <v>86</v>
      </c>
    </row>
    <row r="152" spans="1:49" x14ac:dyDescent="0.25">
      <c r="A152" t="s">
        <v>305</v>
      </c>
      <c r="B152" t="s">
        <v>306</v>
      </c>
      <c r="C152" s="17">
        <v>45168</v>
      </c>
      <c r="D152" s="7">
        <v>299900</v>
      </c>
      <c r="E152" t="s">
        <v>27</v>
      </c>
      <c r="F152" t="s">
        <v>28</v>
      </c>
      <c r="G152" s="7">
        <v>299900</v>
      </c>
      <c r="H152" s="7">
        <v>185500</v>
      </c>
      <c r="I152" s="12">
        <f t="shared" si="20"/>
        <v>61.853951317105704</v>
      </c>
      <c r="J152" s="7">
        <v>371084</v>
      </c>
      <c r="K152" s="7">
        <v>57368</v>
      </c>
      <c r="L152" s="7">
        <f t="shared" si="21"/>
        <v>242532</v>
      </c>
      <c r="M152" s="7">
        <v>377971.09375</v>
      </c>
      <c r="N152" s="22">
        <f t="shared" si="22"/>
        <v>0.64166811698149862</v>
      </c>
      <c r="O152" s="27">
        <v>1903</v>
      </c>
      <c r="P152" s="32">
        <f t="shared" si="23"/>
        <v>127.44718864950079</v>
      </c>
      <c r="Q152" s="37" t="s">
        <v>219</v>
      </c>
      <c r="R152" t="s">
        <v>30</v>
      </c>
      <c r="T152" s="7">
        <v>48000</v>
      </c>
      <c r="U152"/>
      <c r="V152" t="s">
        <v>221</v>
      </c>
      <c r="W152">
        <v>401</v>
      </c>
      <c r="X152">
        <v>85</v>
      </c>
    </row>
    <row r="153" spans="1:49" x14ac:dyDescent="0.25">
      <c r="A153" t="s">
        <v>238</v>
      </c>
      <c r="B153" t="s">
        <v>239</v>
      </c>
      <c r="C153" s="17">
        <v>44295</v>
      </c>
      <c r="D153" s="7">
        <v>265000</v>
      </c>
      <c r="E153" t="s">
        <v>27</v>
      </c>
      <c r="F153" t="s">
        <v>28</v>
      </c>
      <c r="G153" s="7">
        <v>265000</v>
      </c>
      <c r="H153" s="7">
        <v>156900</v>
      </c>
      <c r="I153" s="12">
        <f t="shared" si="20"/>
        <v>59.207547169811328</v>
      </c>
      <c r="J153" s="7">
        <v>313878</v>
      </c>
      <c r="K153" s="7">
        <v>54335</v>
      </c>
      <c r="L153" s="7">
        <f t="shared" si="21"/>
        <v>210665</v>
      </c>
      <c r="M153" s="7">
        <v>312702.40625</v>
      </c>
      <c r="N153" s="22">
        <f t="shared" si="22"/>
        <v>0.67369164991834785</v>
      </c>
      <c r="O153" s="27">
        <v>1508</v>
      </c>
      <c r="P153" s="32">
        <f t="shared" si="23"/>
        <v>139.69827586206895</v>
      </c>
      <c r="Q153" s="37" t="s">
        <v>219</v>
      </c>
      <c r="R153" t="s">
        <v>58</v>
      </c>
      <c r="T153" s="7">
        <v>44000</v>
      </c>
      <c r="U153"/>
      <c r="V153" t="s">
        <v>221</v>
      </c>
      <c r="W153">
        <v>401</v>
      </c>
      <c r="X153">
        <v>81</v>
      </c>
    </row>
    <row r="154" spans="1:49" x14ac:dyDescent="0.25">
      <c r="A154" t="s">
        <v>341</v>
      </c>
      <c r="B154" t="s">
        <v>342</v>
      </c>
      <c r="C154" s="17">
        <v>44529</v>
      </c>
      <c r="D154" s="7">
        <v>293000</v>
      </c>
      <c r="E154" t="s">
        <v>27</v>
      </c>
      <c r="F154" t="s">
        <v>28</v>
      </c>
      <c r="G154" s="7">
        <v>293000</v>
      </c>
      <c r="H154" s="7">
        <v>174000</v>
      </c>
      <c r="I154" s="12">
        <f t="shared" si="20"/>
        <v>59.385665529010232</v>
      </c>
      <c r="J154" s="7">
        <v>347939</v>
      </c>
      <c r="K154" s="7">
        <v>50146</v>
      </c>
      <c r="L154" s="7">
        <f t="shared" si="21"/>
        <v>242854</v>
      </c>
      <c r="M154" s="7">
        <v>358786.75</v>
      </c>
      <c r="N154" s="22">
        <f t="shared" si="22"/>
        <v>0.67687560925814572</v>
      </c>
      <c r="O154" s="27">
        <v>2212</v>
      </c>
      <c r="P154" s="32">
        <f t="shared" si="23"/>
        <v>109.78933092224231</v>
      </c>
      <c r="Q154" s="37" t="s">
        <v>219</v>
      </c>
      <c r="R154" t="s">
        <v>58</v>
      </c>
      <c r="T154" s="7">
        <v>45000</v>
      </c>
      <c r="U154"/>
      <c r="V154" t="s">
        <v>221</v>
      </c>
      <c r="W154">
        <v>401</v>
      </c>
      <c r="X154">
        <v>96</v>
      </c>
    </row>
    <row r="155" spans="1:49" x14ac:dyDescent="0.25">
      <c r="A155" t="s">
        <v>492</v>
      </c>
      <c r="B155" t="s">
        <v>493</v>
      </c>
      <c r="C155" s="17">
        <v>44477</v>
      </c>
      <c r="D155" s="7">
        <v>215000</v>
      </c>
      <c r="E155" t="s">
        <v>27</v>
      </c>
      <c r="F155" t="s">
        <v>28</v>
      </c>
      <c r="G155" s="7">
        <v>215000</v>
      </c>
      <c r="H155" s="7">
        <v>122800</v>
      </c>
      <c r="I155" s="12">
        <f t="shared" si="20"/>
        <v>57.116279069767437</v>
      </c>
      <c r="J155" s="7">
        <v>245664</v>
      </c>
      <c r="K155" s="7">
        <v>69371</v>
      </c>
      <c r="L155" s="7">
        <f t="shared" si="21"/>
        <v>145629</v>
      </c>
      <c r="M155" s="7">
        <v>212401.203125</v>
      </c>
      <c r="N155" s="22">
        <f t="shared" si="22"/>
        <v>0.68563170950729524</v>
      </c>
      <c r="O155" s="27">
        <v>1080</v>
      </c>
      <c r="P155" s="32">
        <f t="shared" si="23"/>
        <v>134.84166666666667</v>
      </c>
      <c r="Q155" s="37" t="s">
        <v>219</v>
      </c>
      <c r="R155" t="s">
        <v>58</v>
      </c>
      <c r="T155" s="7">
        <v>63000</v>
      </c>
      <c r="U155"/>
      <c r="V155" t="s">
        <v>221</v>
      </c>
      <c r="W155">
        <v>401</v>
      </c>
      <c r="X155">
        <v>71</v>
      </c>
    </row>
    <row r="156" spans="1:49" x14ac:dyDescent="0.25">
      <c r="A156" t="s">
        <v>395</v>
      </c>
      <c r="B156" t="s">
        <v>396</v>
      </c>
      <c r="C156" s="17">
        <v>44383</v>
      </c>
      <c r="D156" s="7">
        <v>170000</v>
      </c>
      <c r="E156" t="s">
        <v>27</v>
      </c>
      <c r="F156" t="s">
        <v>28</v>
      </c>
      <c r="G156" s="7">
        <v>170000</v>
      </c>
      <c r="H156" s="7">
        <v>94400</v>
      </c>
      <c r="I156" s="12">
        <f t="shared" si="20"/>
        <v>55.529411764705884</v>
      </c>
      <c r="J156" s="7">
        <v>188782</v>
      </c>
      <c r="K156" s="7">
        <v>79662</v>
      </c>
      <c r="L156" s="7">
        <f t="shared" si="21"/>
        <v>90338</v>
      </c>
      <c r="M156" s="7">
        <v>131469.875</v>
      </c>
      <c r="N156" s="22">
        <f t="shared" si="22"/>
        <v>0.6871384033794814</v>
      </c>
      <c r="O156" s="27">
        <v>2104</v>
      </c>
      <c r="P156" s="32">
        <f t="shared" si="23"/>
        <v>42.936311787072242</v>
      </c>
      <c r="Q156" s="37" t="s">
        <v>219</v>
      </c>
      <c r="R156" t="s">
        <v>30</v>
      </c>
      <c r="T156" s="7">
        <v>71000</v>
      </c>
      <c r="U156"/>
      <c r="V156" t="s">
        <v>221</v>
      </c>
      <c r="W156">
        <v>401</v>
      </c>
      <c r="X156">
        <v>34</v>
      </c>
    </row>
    <row r="157" spans="1:49" x14ac:dyDescent="0.25">
      <c r="A157" t="s">
        <v>504</v>
      </c>
      <c r="B157" t="s">
        <v>505</v>
      </c>
      <c r="C157" s="17">
        <v>44365</v>
      </c>
      <c r="D157" s="7">
        <v>350000</v>
      </c>
      <c r="E157" t="s">
        <v>27</v>
      </c>
      <c r="F157" t="s">
        <v>28</v>
      </c>
      <c r="G157" s="7">
        <v>350000</v>
      </c>
      <c r="H157" s="7">
        <v>202700</v>
      </c>
      <c r="I157" s="12">
        <f t="shared" si="20"/>
        <v>57.914285714285718</v>
      </c>
      <c r="J157" s="7">
        <v>405377</v>
      </c>
      <c r="K157" s="7">
        <v>76030</v>
      </c>
      <c r="L157" s="7">
        <f t="shared" si="21"/>
        <v>273970</v>
      </c>
      <c r="M157" s="7">
        <v>396803.625</v>
      </c>
      <c r="N157" s="22">
        <f t="shared" si="22"/>
        <v>0.69044228111575345</v>
      </c>
      <c r="O157" s="27">
        <v>2661</v>
      </c>
      <c r="P157" s="32">
        <f t="shared" si="23"/>
        <v>102.95753476136791</v>
      </c>
      <c r="Q157" s="37" t="s">
        <v>219</v>
      </c>
      <c r="R157" t="s">
        <v>58</v>
      </c>
      <c r="T157" s="7">
        <v>63000</v>
      </c>
      <c r="U157"/>
      <c r="V157" t="s">
        <v>221</v>
      </c>
      <c r="W157">
        <v>401</v>
      </c>
      <c r="X157">
        <v>73</v>
      </c>
    </row>
    <row r="158" spans="1:49" x14ac:dyDescent="0.25">
      <c r="A158" t="s">
        <v>333</v>
      </c>
      <c r="B158" t="s">
        <v>334</v>
      </c>
      <c r="C158" s="17">
        <v>44389</v>
      </c>
      <c r="D158" s="7">
        <v>270000</v>
      </c>
      <c r="E158" t="s">
        <v>27</v>
      </c>
      <c r="F158" t="s">
        <v>28</v>
      </c>
      <c r="G158" s="7">
        <v>270000</v>
      </c>
      <c r="H158" s="7">
        <v>157300</v>
      </c>
      <c r="I158" s="12">
        <f t="shared" si="20"/>
        <v>58.259259259259252</v>
      </c>
      <c r="J158" s="7">
        <v>314621</v>
      </c>
      <c r="K158" s="7">
        <v>47978</v>
      </c>
      <c r="L158" s="7">
        <f t="shared" si="21"/>
        <v>222022</v>
      </c>
      <c r="M158" s="7">
        <v>321256.625</v>
      </c>
      <c r="N158" s="22">
        <f t="shared" si="22"/>
        <v>0.69110481379177779</v>
      </c>
      <c r="O158" s="27">
        <v>2274</v>
      </c>
      <c r="P158" s="32">
        <f t="shared" si="23"/>
        <v>97.635004397537372</v>
      </c>
      <c r="Q158" s="37" t="s">
        <v>219</v>
      </c>
      <c r="R158" t="s">
        <v>71</v>
      </c>
      <c r="T158" s="7">
        <v>45000</v>
      </c>
      <c r="U158"/>
      <c r="V158" t="s">
        <v>221</v>
      </c>
      <c r="W158">
        <v>401</v>
      </c>
      <c r="X158">
        <v>85</v>
      </c>
    </row>
    <row r="159" spans="1:49" x14ac:dyDescent="0.25">
      <c r="A159" t="s">
        <v>222</v>
      </c>
      <c r="B159" t="s">
        <v>223</v>
      </c>
      <c r="C159" s="17">
        <v>44337</v>
      </c>
      <c r="D159" s="7">
        <v>430555</v>
      </c>
      <c r="E159" t="s">
        <v>27</v>
      </c>
      <c r="F159" t="s">
        <v>28</v>
      </c>
      <c r="G159" s="7">
        <v>430555</v>
      </c>
      <c r="H159" s="7">
        <v>244900</v>
      </c>
      <c r="I159" s="12">
        <f t="shared" si="20"/>
        <v>56.880073393643094</v>
      </c>
      <c r="J159" s="7">
        <v>489707</v>
      </c>
      <c r="K159" s="7">
        <v>75012</v>
      </c>
      <c r="L159" s="7">
        <f t="shared" si="21"/>
        <v>355543</v>
      </c>
      <c r="M159" s="7">
        <v>499632.53125</v>
      </c>
      <c r="N159" s="22">
        <f t="shared" si="22"/>
        <v>0.71160898813071427</v>
      </c>
      <c r="O159" s="27">
        <v>2232</v>
      </c>
      <c r="P159" s="32">
        <f t="shared" si="23"/>
        <v>159.29345878136201</v>
      </c>
      <c r="Q159" s="37" t="s">
        <v>219</v>
      </c>
      <c r="R159" t="s">
        <v>58</v>
      </c>
      <c r="T159" s="7">
        <v>56000</v>
      </c>
      <c r="U159"/>
      <c r="V159" t="s">
        <v>221</v>
      </c>
      <c r="W159">
        <v>401</v>
      </c>
      <c r="X159">
        <v>78</v>
      </c>
    </row>
    <row r="160" spans="1:49" x14ac:dyDescent="0.25">
      <c r="A160" t="s">
        <v>331</v>
      </c>
      <c r="B160" t="s">
        <v>332</v>
      </c>
      <c r="C160" s="17">
        <v>44764</v>
      </c>
      <c r="D160" s="7">
        <v>260000</v>
      </c>
      <c r="E160" t="s">
        <v>27</v>
      </c>
      <c r="F160" t="s">
        <v>28</v>
      </c>
      <c r="G160" s="7">
        <v>260000</v>
      </c>
      <c r="H160" s="7">
        <v>145500</v>
      </c>
      <c r="I160" s="12">
        <f t="shared" si="20"/>
        <v>55.96153846153846</v>
      </c>
      <c r="J160" s="7">
        <v>291033</v>
      </c>
      <c r="K160" s="7">
        <v>48848</v>
      </c>
      <c r="L160" s="7">
        <f t="shared" si="21"/>
        <v>211152</v>
      </c>
      <c r="M160" s="7">
        <v>291789.15625</v>
      </c>
      <c r="N160" s="22">
        <f t="shared" si="22"/>
        <v>0.72364580889047347</v>
      </c>
      <c r="O160" s="27">
        <v>1573</v>
      </c>
      <c r="P160" s="32">
        <f t="shared" si="23"/>
        <v>134.23521932612843</v>
      </c>
      <c r="Q160" s="37" t="s">
        <v>219</v>
      </c>
      <c r="R160" t="s">
        <v>58</v>
      </c>
      <c r="T160" s="7">
        <v>45000</v>
      </c>
      <c r="U160"/>
      <c r="V160" t="s">
        <v>221</v>
      </c>
      <c r="W160">
        <v>401</v>
      </c>
      <c r="X160">
        <v>87</v>
      </c>
    </row>
    <row r="161" spans="1:24" x14ac:dyDescent="0.25">
      <c r="A161" t="s">
        <v>345</v>
      </c>
      <c r="B161" t="s">
        <v>346</v>
      </c>
      <c r="C161" s="17">
        <v>44470</v>
      </c>
      <c r="D161" s="7">
        <v>265000</v>
      </c>
      <c r="E161" t="s">
        <v>27</v>
      </c>
      <c r="F161" t="s">
        <v>28</v>
      </c>
      <c r="G161" s="7">
        <v>265000</v>
      </c>
      <c r="H161" s="7">
        <v>147500</v>
      </c>
      <c r="I161" s="12">
        <f t="shared" si="20"/>
        <v>55.660377358490564</v>
      </c>
      <c r="J161" s="7">
        <v>294999</v>
      </c>
      <c r="K161" s="7">
        <v>49414</v>
      </c>
      <c r="L161" s="7">
        <f t="shared" si="21"/>
        <v>215586</v>
      </c>
      <c r="M161" s="7">
        <v>295885.53125</v>
      </c>
      <c r="N161" s="22">
        <f t="shared" si="22"/>
        <v>0.72861284933140846</v>
      </c>
      <c r="O161" s="27">
        <v>1754</v>
      </c>
      <c r="P161" s="32">
        <f t="shared" si="23"/>
        <v>122.91106043329532</v>
      </c>
      <c r="Q161" s="37" t="s">
        <v>219</v>
      </c>
      <c r="R161" t="s">
        <v>58</v>
      </c>
      <c r="T161" s="7">
        <v>45000</v>
      </c>
      <c r="U161"/>
      <c r="V161" t="s">
        <v>221</v>
      </c>
      <c r="W161">
        <v>401</v>
      </c>
      <c r="X161">
        <v>95</v>
      </c>
    </row>
    <row r="162" spans="1:24" x14ac:dyDescent="0.25">
      <c r="A162" t="s">
        <v>242</v>
      </c>
      <c r="B162" t="s">
        <v>243</v>
      </c>
      <c r="C162" s="17">
        <v>44354</v>
      </c>
      <c r="D162" s="7">
        <v>236000</v>
      </c>
      <c r="E162" t="s">
        <v>27</v>
      </c>
      <c r="F162" t="s">
        <v>28</v>
      </c>
      <c r="G162" s="7">
        <v>236000</v>
      </c>
      <c r="H162" s="7">
        <v>130200</v>
      </c>
      <c r="I162" s="12">
        <f t="shared" si="20"/>
        <v>55.16949152542373</v>
      </c>
      <c r="J162" s="7">
        <v>260367</v>
      </c>
      <c r="K162" s="7">
        <v>48037</v>
      </c>
      <c r="L162" s="7">
        <f t="shared" si="21"/>
        <v>187963</v>
      </c>
      <c r="M162" s="7">
        <v>255819.28125</v>
      </c>
      <c r="N162" s="22">
        <f t="shared" si="22"/>
        <v>0.73474915214194791</v>
      </c>
      <c r="O162" s="27">
        <v>1321</v>
      </c>
      <c r="P162" s="32">
        <f t="shared" si="23"/>
        <v>142.28841786525359</v>
      </c>
      <c r="Q162" s="37" t="s">
        <v>219</v>
      </c>
      <c r="R162" t="s">
        <v>30</v>
      </c>
      <c r="T162" s="7">
        <v>44000</v>
      </c>
      <c r="U162"/>
      <c r="V162" t="s">
        <v>221</v>
      </c>
      <c r="W162">
        <v>401</v>
      </c>
      <c r="X162">
        <v>80</v>
      </c>
    </row>
    <row r="163" spans="1:24" x14ac:dyDescent="0.25">
      <c r="A163" t="s">
        <v>317</v>
      </c>
      <c r="B163" t="s">
        <v>318</v>
      </c>
      <c r="C163" s="17">
        <v>44421</v>
      </c>
      <c r="D163" s="7">
        <v>238500</v>
      </c>
      <c r="E163" t="s">
        <v>27</v>
      </c>
      <c r="F163" t="s">
        <v>28</v>
      </c>
      <c r="G163" s="7">
        <v>238500</v>
      </c>
      <c r="H163" s="7">
        <v>130900</v>
      </c>
      <c r="I163" s="12">
        <f t="shared" si="20"/>
        <v>54.884696016771485</v>
      </c>
      <c r="J163" s="7">
        <v>261742</v>
      </c>
      <c r="K163" s="7">
        <v>50221</v>
      </c>
      <c r="L163" s="7">
        <f t="shared" si="21"/>
        <v>188279</v>
      </c>
      <c r="M163" s="7">
        <v>254844.578125</v>
      </c>
      <c r="N163" s="22">
        <f t="shared" si="22"/>
        <v>0.73879931598015036</v>
      </c>
      <c r="O163" s="27">
        <v>1460</v>
      </c>
      <c r="P163" s="32">
        <f t="shared" si="23"/>
        <v>128.9582191780822</v>
      </c>
      <c r="Q163" s="37" t="s">
        <v>219</v>
      </c>
      <c r="R163" t="s">
        <v>30</v>
      </c>
      <c r="T163" s="7">
        <v>45000</v>
      </c>
      <c r="U163"/>
      <c r="V163" t="s">
        <v>221</v>
      </c>
      <c r="W163">
        <v>401</v>
      </c>
      <c r="X163">
        <v>86</v>
      </c>
    </row>
    <row r="164" spans="1:24" x14ac:dyDescent="0.25">
      <c r="A164" t="s">
        <v>349</v>
      </c>
      <c r="B164" t="s">
        <v>350</v>
      </c>
      <c r="C164" s="17">
        <v>44358</v>
      </c>
      <c r="D164" s="7">
        <v>291760</v>
      </c>
      <c r="E164" t="s">
        <v>27</v>
      </c>
      <c r="F164" t="s">
        <v>28</v>
      </c>
      <c r="G164" s="7">
        <v>291760</v>
      </c>
      <c r="H164" s="7">
        <v>158400</v>
      </c>
      <c r="I164" s="12">
        <f t="shared" si="20"/>
        <v>54.291198245132989</v>
      </c>
      <c r="J164" s="7">
        <v>316886</v>
      </c>
      <c r="K164" s="7">
        <v>48509</v>
      </c>
      <c r="L164" s="7">
        <f t="shared" si="21"/>
        <v>243251</v>
      </c>
      <c r="M164" s="7">
        <v>323345.78125</v>
      </c>
      <c r="N164" s="22">
        <f t="shared" si="22"/>
        <v>0.75229371807367595</v>
      </c>
      <c r="O164" s="27">
        <v>1181</v>
      </c>
      <c r="P164" s="32">
        <f t="shared" si="23"/>
        <v>205.97036409822184</v>
      </c>
      <c r="Q164" s="37" t="s">
        <v>219</v>
      </c>
      <c r="R164" t="s">
        <v>30</v>
      </c>
      <c r="T164" s="7">
        <v>45000</v>
      </c>
      <c r="U164"/>
      <c r="V164" t="s">
        <v>221</v>
      </c>
      <c r="W164">
        <v>401</v>
      </c>
      <c r="X164">
        <v>99</v>
      </c>
    </row>
    <row r="165" spans="1:24" x14ac:dyDescent="0.25">
      <c r="A165" t="s">
        <v>343</v>
      </c>
      <c r="B165" t="s">
        <v>344</v>
      </c>
      <c r="C165" s="17">
        <v>44350</v>
      </c>
      <c r="D165" s="7">
        <v>345000</v>
      </c>
      <c r="E165" t="s">
        <v>27</v>
      </c>
      <c r="F165" t="s">
        <v>28</v>
      </c>
      <c r="G165" s="7">
        <v>345000</v>
      </c>
      <c r="H165" s="7">
        <v>187100</v>
      </c>
      <c r="I165" s="12">
        <f t="shared" si="20"/>
        <v>54.231884057971016</v>
      </c>
      <c r="J165" s="7">
        <v>374159</v>
      </c>
      <c r="K165" s="7">
        <v>56233</v>
      </c>
      <c r="L165" s="7">
        <f t="shared" si="21"/>
        <v>288767</v>
      </c>
      <c r="M165" s="7">
        <v>383043.375</v>
      </c>
      <c r="N165" s="22">
        <f t="shared" si="22"/>
        <v>0.75387545862136374</v>
      </c>
      <c r="O165" s="27">
        <v>2030</v>
      </c>
      <c r="P165" s="32">
        <f t="shared" si="23"/>
        <v>142.24975369458127</v>
      </c>
      <c r="Q165" s="37" t="s">
        <v>219</v>
      </c>
      <c r="R165" t="s">
        <v>30</v>
      </c>
      <c r="T165" s="7">
        <v>45000</v>
      </c>
      <c r="U165"/>
      <c r="V165" t="s">
        <v>221</v>
      </c>
      <c r="W165">
        <v>401</v>
      </c>
      <c r="X165">
        <v>97</v>
      </c>
    </row>
    <row r="166" spans="1:24" x14ac:dyDescent="0.25">
      <c r="A166" t="s">
        <v>323</v>
      </c>
      <c r="B166" t="s">
        <v>324</v>
      </c>
      <c r="C166" s="17">
        <v>44617</v>
      </c>
      <c r="D166" s="7">
        <v>290000</v>
      </c>
      <c r="E166" t="s">
        <v>27</v>
      </c>
      <c r="F166" t="s">
        <v>28</v>
      </c>
      <c r="G166" s="7">
        <v>290000</v>
      </c>
      <c r="H166" s="7">
        <v>155900</v>
      </c>
      <c r="I166" s="12">
        <f t="shared" si="20"/>
        <v>53.758620689655167</v>
      </c>
      <c r="J166" s="7">
        <v>311741</v>
      </c>
      <c r="K166" s="7">
        <v>49254</v>
      </c>
      <c r="L166" s="7">
        <f t="shared" si="21"/>
        <v>240746</v>
      </c>
      <c r="M166" s="7">
        <v>316249.40625</v>
      </c>
      <c r="N166" s="22">
        <f t="shared" si="22"/>
        <v>0.76125360314411661</v>
      </c>
      <c r="O166" s="27">
        <v>1765</v>
      </c>
      <c r="P166" s="32">
        <f t="shared" si="23"/>
        <v>136.4</v>
      </c>
      <c r="Q166" s="37" t="s">
        <v>219</v>
      </c>
      <c r="R166" t="s">
        <v>90</v>
      </c>
      <c r="T166" s="7">
        <v>45000</v>
      </c>
      <c r="U166"/>
      <c r="V166" t="s">
        <v>221</v>
      </c>
      <c r="W166">
        <v>401</v>
      </c>
      <c r="X166">
        <v>86</v>
      </c>
    </row>
    <row r="167" spans="1:24" x14ac:dyDescent="0.25">
      <c r="A167" t="s">
        <v>232</v>
      </c>
      <c r="B167" t="s">
        <v>233</v>
      </c>
      <c r="C167" s="17">
        <v>44375</v>
      </c>
      <c r="D167" s="7">
        <v>265000</v>
      </c>
      <c r="E167" t="s">
        <v>27</v>
      </c>
      <c r="F167" t="s">
        <v>28</v>
      </c>
      <c r="G167" s="7">
        <v>265000</v>
      </c>
      <c r="H167" s="7">
        <v>142200</v>
      </c>
      <c r="I167" s="12">
        <f t="shared" si="20"/>
        <v>53.660377358490564</v>
      </c>
      <c r="J167" s="7">
        <v>284333</v>
      </c>
      <c r="K167" s="7">
        <v>48512</v>
      </c>
      <c r="L167" s="7">
        <f t="shared" si="21"/>
        <v>216488</v>
      </c>
      <c r="M167" s="7">
        <v>284121.6875</v>
      </c>
      <c r="N167" s="22">
        <f t="shared" si="22"/>
        <v>0.76195520977257325</v>
      </c>
      <c r="O167" s="27">
        <v>1813</v>
      </c>
      <c r="P167" s="32">
        <f t="shared" si="23"/>
        <v>119.40871483728627</v>
      </c>
      <c r="Q167" s="37" t="s">
        <v>219</v>
      </c>
      <c r="R167" t="s">
        <v>90</v>
      </c>
      <c r="T167" s="7">
        <v>44000</v>
      </c>
      <c r="U167"/>
      <c r="V167" t="s">
        <v>221</v>
      </c>
      <c r="W167">
        <v>401</v>
      </c>
      <c r="X167">
        <v>80</v>
      </c>
    </row>
    <row r="168" spans="1:24" x14ac:dyDescent="0.25">
      <c r="A168" t="s">
        <v>309</v>
      </c>
      <c r="B168" t="s">
        <v>310</v>
      </c>
      <c r="C168" s="17">
        <v>44419</v>
      </c>
      <c r="D168" s="7">
        <v>225000</v>
      </c>
      <c r="E168" t="s">
        <v>27</v>
      </c>
      <c r="F168" t="s">
        <v>28</v>
      </c>
      <c r="G168" s="7">
        <v>225000</v>
      </c>
      <c r="H168" s="7">
        <v>120300</v>
      </c>
      <c r="I168" s="12">
        <f t="shared" si="20"/>
        <v>53.466666666666661</v>
      </c>
      <c r="J168" s="7">
        <v>240579</v>
      </c>
      <c r="K168" s="7">
        <v>49159</v>
      </c>
      <c r="L168" s="7">
        <f t="shared" si="21"/>
        <v>175841</v>
      </c>
      <c r="M168" s="7">
        <v>230626.5</v>
      </c>
      <c r="N168" s="22">
        <f t="shared" si="22"/>
        <v>0.76244924152254834</v>
      </c>
      <c r="O168" s="27">
        <v>1288</v>
      </c>
      <c r="P168" s="32">
        <f t="shared" si="23"/>
        <v>136.5225155279503</v>
      </c>
      <c r="Q168" s="37" t="s">
        <v>219</v>
      </c>
      <c r="R168" t="s">
        <v>30</v>
      </c>
      <c r="T168" s="7">
        <v>45000</v>
      </c>
      <c r="U168"/>
      <c r="V168" t="s">
        <v>221</v>
      </c>
      <c r="W168">
        <v>401</v>
      </c>
      <c r="X168">
        <v>83</v>
      </c>
    </row>
    <row r="169" spans="1:24" x14ac:dyDescent="0.25">
      <c r="A169" t="s">
        <v>490</v>
      </c>
      <c r="B169" t="s">
        <v>491</v>
      </c>
      <c r="C169" s="17">
        <v>44487</v>
      </c>
      <c r="D169" s="7">
        <v>248900</v>
      </c>
      <c r="E169" t="s">
        <v>27</v>
      </c>
      <c r="F169" t="s">
        <v>28</v>
      </c>
      <c r="G169" s="7">
        <v>248900</v>
      </c>
      <c r="H169" s="7">
        <v>131800</v>
      </c>
      <c r="I169" s="12">
        <f t="shared" si="20"/>
        <v>52.952993169947774</v>
      </c>
      <c r="J169" s="7">
        <v>263574</v>
      </c>
      <c r="K169" s="7">
        <v>70900</v>
      </c>
      <c r="L169" s="7">
        <f t="shared" si="21"/>
        <v>178000</v>
      </c>
      <c r="M169" s="7">
        <v>232137.34375</v>
      </c>
      <c r="N169" s="22">
        <f t="shared" si="22"/>
        <v>0.76678744197097759</v>
      </c>
      <c r="O169" s="27">
        <v>1238</v>
      </c>
      <c r="P169" s="32">
        <f t="shared" si="23"/>
        <v>143.78029079159936</v>
      </c>
      <c r="Q169" s="37" t="s">
        <v>219</v>
      </c>
      <c r="R169" t="s">
        <v>45</v>
      </c>
      <c r="T169" s="7">
        <v>63000</v>
      </c>
      <c r="U169"/>
      <c r="V169" t="s">
        <v>221</v>
      </c>
      <c r="W169">
        <v>401</v>
      </c>
      <c r="X169">
        <v>73</v>
      </c>
    </row>
    <row r="170" spans="1:24" x14ac:dyDescent="0.25">
      <c r="A170" t="s">
        <v>307</v>
      </c>
      <c r="B170" t="s">
        <v>308</v>
      </c>
      <c r="C170" s="17">
        <v>44568</v>
      </c>
      <c r="D170" s="7">
        <v>313750</v>
      </c>
      <c r="E170" t="s">
        <v>27</v>
      </c>
      <c r="F170" t="s">
        <v>28</v>
      </c>
      <c r="G170" s="7">
        <v>313750</v>
      </c>
      <c r="H170" s="7">
        <v>167800</v>
      </c>
      <c r="I170" s="12">
        <f t="shared" si="20"/>
        <v>53.482071713147405</v>
      </c>
      <c r="J170" s="7">
        <v>335592</v>
      </c>
      <c r="K170" s="7">
        <v>48000</v>
      </c>
      <c r="L170" s="7">
        <f t="shared" si="21"/>
        <v>265750</v>
      </c>
      <c r="M170" s="7">
        <v>346496.375</v>
      </c>
      <c r="N170" s="22">
        <f t="shared" si="22"/>
        <v>0.76696329074149761</v>
      </c>
      <c r="O170" s="27">
        <v>1596</v>
      </c>
      <c r="P170" s="32">
        <f t="shared" si="23"/>
        <v>166.51002506265664</v>
      </c>
      <c r="Q170" s="37" t="s">
        <v>219</v>
      </c>
      <c r="R170" t="s">
        <v>30</v>
      </c>
      <c r="T170" s="7">
        <v>48000</v>
      </c>
      <c r="U170"/>
      <c r="V170" t="s">
        <v>221</v>
      </c>
      <c r="W170">
        <v>401</v>
      </c>
      <c r="X170">
        <v>95</v>
      </c>
    </row>
    <row r="171" spans="1:24" x14ac:dyDescent="0.25">
      <c r="A171" t="s">
        <v>347</v>
      </c>
      <c r="B171" t="s">
        <v>348</v>
      </c>
      <c r="C171" s="17">
        <v>44533</v>
      </c>
      <c r="D171" s="7">
        <v>287000</v>
      </c>
      <c r="E171" t="s">
        <v>27</v>
      </c>
      <c r="F171" t="s">
        <v>28</v>
      </c>
      <c r="G171" s="7">
        <v>287000</v>
      </c>
      <c r="H171" s="7">
        <v>153000</v>
      </c>
      <c r="I171" s="12">
        <f t="shared" si="20"/>
        <v>53.310104529616723</v>
      </c>
      <c r="J171" s="7">
        <v>306057</v>
      </c>
      <c r="K171" s="7">
        <v>50108</v>
      </c>
      <c r="L171" s="7">
        <f t="shared" si="21"/>
        <v>236892</v>
      </c>
      <c r="M171" s="7">
        <v>308372.28125</v>
      </c>
      <c r="N171" s="22">
        <f t="shared" si="22"/>
        <v>0.76820134105357429</v>
      </c>
      <c r="O171" s="27">
        <v>1944</v>
      </c>
      <c r="P171" s="32">
        <f t="shared" si="23"/>
        <v>121.85802469135803</v>
      </c>
      <c r="Q171" s="37" t="s">
        <v>219</v>
      </c>
      <c r="R171" t="s">
        <v>30</v>
      </c>
      <c r="T171" s="7">
        <v>45000</v>
      </c>
      <c r="U171"/>
      <c r="V171" t="s">
        <v>221</v>
      </c>
      <c r="W171">
        <v>401</v>
      </c>
      <c r="X171">
        <v>95</v>
      </c>
    </row>
    <row r="172" spans="1:24" x14ac:dyDescent="0.25">
      <c r="A172" t="s">
        <v>244</v>
      </c>
      <c r="B172" t="s">
        <v>245</v>
      </c>
      <c r="C172" s="17">
        <v>44319</v>
      </c>
      <c r="D172" s="7">
        <v>260000</v>
      </c>
      <c r="E172" t="s">
        <v>27</v>
      </c>
      <c r="F172" t="s">
        <v>28</v>
      </c>
      <c r="G172" s="7">
        <v>260000</v>
      </c>
      <c r="H172" s="7">
        <v>138300</v>
      </c>
      <c r="I172" s="12">
        <f t="shared" si="20"/>
        <v>53.192307692307693</v>
      </c>
      <c r="J172" s="7">
        <v>276592</v>
      </c>
      <c r="K172" s="7">
        <v>47787</v>
      </c>
      <c r="L172" s="7">
        <f t="shared" si="21"/>
        <v>212213</v>
      </c>
      <c r="M172" s="7">
        <v>275668.6875</v>
      </c>
      <c r="N172" s="22">
        <f t="shared" si="22"/>
        <v>0.76981176906426851</v>
      </c>
      <c r="O172" s="27">
        <v>1676</v>
      </c>
      <c r="P172" s="32">
        <f t="shared" si="23"/>
        <v>126.61873508353221</v>
      </c>
      <c r="Q172" s="37" t="s">
        <v>219</v>
      </c>
      <c r="R172" t="s">
        <v>90</v>
      </c>
      <c r="T172" s="7">
        <v>44000</v>
      </c>
      <c r="U172"/>
      <c r="V172" t="s">
        <v>221</v>
      </c>
      <c r="W172">
        <v>401</v>
      </c>
      <c r="X172">
        <v>80</v>
      </c>
    </row>
    <row r="173" spans="1:24" x14ac:dyDescent="0.25">
      <c r="A173" t="s">
        <v>498</v>
      </c>
      <c r="B173" t="s">
        <v>499</v>
      </c>
      <c r="C173" s="17">
        <v>44907</v>
      </c>
      <c r="D173" s="7">
        <v>355000</v>
      </c>
      <c r="E173" t="s">
        <v>27</v>
      </c>
      <c r="F173" t="s">
        <v>28</v>
      </c>
      <c r="G173" s="7">
        <v>355000</v>
      </c>
      <c r="H173" s="7">
        <v>188700</v>
      </c>
      <c r="I173" s="12">
        <f t="shared" si="20"/>
        <v>53.154929577464792</v>
      </c>
      <c r="J173" s="7">
        <v>377433</v>
      </c>
      <c r="K173" s="7">
        <v>67826</v>
      </c>
      <c r="L173" s="7">
        <f t="shared" si="21"/>
        <v>287174</v>
      </c>
      <c r="M173" s="7">
        <v>373020.46875</v>
      </c>
      <c r="N173" s="22">
        <f t="shared" si="22"/>
        <v>0.76986123834524833</v>
      </c>
      <c r="O173" s="27">
        <v>3534</v>
      </c>
      <c r="P173" s="32">
        <f t="shared" si="23"/>
        <v>81.260328239954731</v>
      </c>
      <c r="Q173" s="37" t="s">
        <v>219</v>
      </c>
      <c r="R173" t="s">
        <v>58</v>
      </c>
      <c r="T173" s="7">
        <v>63000</v>
      </c>
      <c r="U173"/>
      <c r="V173" t="s">
        <v>221</v>
      </c>
      <c r="W173">
        <v>401</v>
      </c>
      <c r="X173">
        <v>70</v>
      </c>
    </row>
    <row r="174" spans="1:24" x14ac:dyDescent="0.25">
      <c r="A174" t="s">
        <v>363</v>
      </c>
      <c r="B174" t="s">
        <v>364</v>
      </c>
      <c r="C174" s="17">
        <v>44365</v>
      </c>
      <c r="D174" s="7">
        <v>350000</v>
      </c>
      <c r="E174" t="s">
        <v>27</v>
      </c>
      <c r="F174" t="s">
        <v>28</v>
      </c>
      <c r="G174" s="7">
        <v>350000</v>
      </c>
      <c r="H174" s="7">
        <v>186200</v>
      </c>
      <c r="I174" s="12">
        <f t="shared" si="20"/>
        <v>53.2</v>
      </c>
      <c r="J174" s="7">
        <v>372306</v>
      </c>
      <c r="K174" s="7">
        <v>55121</v>
      </c>
      <c r="L174" s="7">
        <f t="shared" si="21"/>
        <v>294879</v>
      </c>
      <c r="M174" s="7">
        <v>382150.59375</v>
      </c>
      <c r="N174" s="22">
        <f t="shared" si="22"/>
        <v>0.77163035939938274</v>
      </c>
      <c r="O174" s="27">
        <v>2082</v>
      </c>
      <c r="P174" s="32">
        <f t="shared" si="23"/>
        <v>141.63256484149855</v>
      </c>
      <c r="Q174" s="37" t="s">
        <v>219</v>
      </c>
      <c r="R174" t="s">
        <v>30</v>
      </c>
      <c r="T174" s="7">
        <v>50000</v>
      </c>
      <c r="U174"/>
      <c r="V174" t="s">
        <v>221</v>
      </c>
      <c r="W174">
        <v>401</v>
      </c>
      <c r="X174">
        <v>83</v>
      </c>
    </row>
    <row r="175" spans="1:24" x14ac:dyDescent="0.25">
      <c r="A175" t="s">
        <v>508</v>
      </c>
      <c r="B175" t="s">
        <v>509</v>
      </c>
      <c r="C175" s="17">
        <v>44588</v>
      </c>
      <c r="D175" s="7">
        <v>342000</v>
      </c>
      <c r="E175" t="s">
        <v>27</v>
      </c>
      <c r="F175" t="s">
        <v>28</v>
      </c>
      <c r="G175" s="7">
        <v>342000</v>
      </c>
      <c r="H175" s="7">
        <v>181700</v>
      </c>
      <c r="I175" s="12">
        <f t="shared" si="20"/>
        <v>53.128654970760238</v>
      </c>
      <c r="J175" s="7">
        <v>363300</v>
      </c>
      <c r="K175" s="7">
        <v>46361</v>
      </c>
      <c r="L175" s="7">
        <f t="shared" si="21"/>
        <v>295639</v>
      </c>
      <c r="M175" s="7">
        <v>381854.21875</v>
      </c>
      <c r="N175" s="22">
        <f t="shared" si="22"/>
        <v>0.77421954631737322</v>
      </c>
      <c r="O175" s="27">
        <v>2034</v>
      </c>
      <c r="P175" s="32">
        <f t="shared" si="23"/>
        <v>145.34857423795478</v>
      </c>
      <c r="Q175" s="37" t="s">
        <v>219</v>
      </c>
      <c r="R175" t="s">
        <v>71</v>
      </c>
      <c r="T175" s="7">
        <v>38000</v>
      </c>
      <c r="U175"/>
      <c r="V175" t="s">
        <v>221</v>
      </c>
      <c r="W175">
        <v>401</v>
      </c>
      <c r="X175">
        <v>85</v>
      </c>
    </row>
    <row r="176" spans="1:24" x14ac:dyDescent="0.25">
      <c r="A176" t="s">
        <v>321</v>
      </c>
      <c r="B176" t="s">
        <v>322</v>
      </c>
      <c r="C176" s="17">
        <v>45169</v>
      </c>
      <c r="D176" s="7">
        <v>289900</v>
      </c>
      <c r="E176" t="s">
        <v>27</v>
      </c>
      <c r="F176" t="s">
        <v>28</v>
      </c>
      <c r="G176" s="7">
        <v>289900</v>
      </c>
      <c r="H176" s="7">
        <v>153600</v>
      </c>
      <c r="I176" s="12">
        <f t="shared" si="20"/>
        <v>52.9837875129355</v>
      </c>
      <c r="J176" s="7">
        <v>307132</v>
      </c>
      <c r="K176" s="7">
        <v>49801</v>
      </c>
      <c r="L176" s="7">
        <f t="shared" si="21"/>
        <v>240099</v>
      </c>
      <c r="M176" s="7">
        <v>310037.34375</v>
      </c>
      <c r="N176" s="22">
        <f t="shared" si="22"/>
        <v>0.77441961376628521</v>
      </c>
      <c r="O176" s="27">
        <v>1720</v>
      </c>
      <c r="P176" s="32">
        <f t="shared" si="23"/>
        <v>139.59244186046513</v>
      </c>
      <c r="Q176" s="37" t="s">
        <v>219</v>
      </c>
      <c r="R176" t="s">
        <v>30</v>
      </c>
      <c r="T176" s="7">
        <v>45000</v>
      </c>
      <c r="U176"/>
      <c r="V176" t="s">
        <v>221</v>
      </c>
      <c r="W176">
        <v>401</v>
      </c>
      <c r="X176">
        <v>85</v>
      </c>
    </row>
    <row r="177" spans="1:24" x14ac:dyDescent="0.25">
      <c r="A177" t="s">
        <v>496</v>
      </c>
      <c r="B177" t="s">
        <v>497</v>
      </c>
      <c r="C177" s="17">
        <v>45072</v>
      </c>
      <c r="D177" s="7">
        <v>376000</v>
      </c>
      <c r="E177" t="s">
        <v>27</v>
      </c>
      <c r="F177" t="s">
        <v>28</v>
      </c>
      <c r="G177" s="7">
        <v>376000</v>
      </c>
      <c r="H177" s="7">
        <v>197800</v>
      </c>
      <c r="I177" s="12">
        <f t="shared" si="20"/>
        <v>52.60638297872341</v>
      </c>
      <c r="J177" s="7">
        <v>395614</v>
      </c>
      <c r="K177" s="7">
        <v>78789</v>
      </c>
      <c r="L177" s="7">
        <f t="shared" si="21"/>
        <v>297211</v>
      </c>
      <c r="M177" s="7">
        <v>381716.875</v>
      </c>
      <c r="N177" s="22">
        <f t="shared" si="22"/>
        <v>0.77861635014171171</v>
      </c>
      <c r="O177" s="27">
        <v>1823</v>
      </c>
      <c r="P177" s="32">
        <f t="shared" si="23"/>
        <v>163.03400987383435</v>
      </c>
      <c r="Q177" s="37" t="s">
        <v>219</v>
      </c>
      <c r="R177" t="s">
        <v>30</v>
      </c>
      <c r="T177" s="7">
        <v>63000</v>
      </c>
      <c r="U177"/>
      <c r="V177" t="s">
        <v>221</v>
      </c>
      <c r="W177">
        <v>401</v>
      </c>
      <c r="X177">
        <v>74</v>
      </c>
    </row>
    <row r="178" spans="1:24" x14ac:dyDescent="0.25">
      <c r="A178" t="s">
        <v>494</v>
      </c>
      <c r="B178" t="s">
        <v>495</v>
      </c>
      <c r="C178" s="17">
        <v>44601</v>
      </c>
      <c r="D178" s="7">
        <v>291250</v>
      </c>
      <c r="E178" t="s">
        <v>27</v>
      </c>
      <c r="F178" t="s">
        <v>28</v>
      </c>
      <c r="G178" s="7">
        <v>291250</v>
      </c>
      <c r="H178" s="7">
        <v>152400</v>
      </c>
      <c r="I178" s="12">
        <f t="shared" si="20"/>
        <v>52.326180257510735</v>
      </c>
      <c r="J178" s="7">
        <v>304776</v>
      </c>
      <c r="K178" s="7">
        <v>66891</v>
      </c>
      <c r="L178" s="7">
        <f t="shared" si="21"/>
        <v>224359</v>
      </c>
      <c r="M178" s="7">
        <v>286608.4375</v>
      </c>
      <c r="N178" s="22">
        <f t="shared" si="22"/>
        <v>0.78280668202589121</v>
      </c>
      <c r="O178" s="27">
        <v>2154</v>
      </c>
      <c r="P178" s="32">
        <f t="shared" si="23"/>
        <v>104.15923862581243</v>
      </c>
      <c r="Q178" s="37" t="s">
        <v>219</v>
      </c>
      <c r="R178" t="s">
        <v>58</v>
      </c>
      <c r="T178" s="7">
        <v>63000</v>
      </c>
      <c r="U178"/>
      <c r="V178" t="s">
        <v>221</v>
      </c>
      <c r="W178">
        <v>401</v>
      </c>
      <c r="X178">
        <v>75</v>
      </c>
    </row>
    <row r="179" spans="1:24" x14ac:dyDescent="0.25">
      <c r="A179" t="s">
        <v>337</v>
      </c>
      <c r="B179" t="s">
        <v>338</v>
      </c>
      <c r="C179" s="17">
        <v>44740</v>
      </c>
      <c r="D179" s="7">
        <v>320000</v>
      </c>
      <c r="E179" t="s">
        <v>27</v>
      </c>
      <c r="F179" t="s">
        <v>28</v>
      </c>
      <c r="G179" s="7">
        <v>320000</v>
      </c>
      <c r="H179" s="7">
        <v>167700</v>
      </c>
      <c r="I179" s="12">
        <f t="shared" si="20"/>
        <v>52.40625</v>
      </c>
      <c r="J179" s="7">
        <v>335486</v>
      </c>
      <c r="K179" s="7">
        <v>49324</v>
      </c>
      <c r="L179" s="7">
        <f t="shared" si="21"/>
        <v>270676</v>
      </c>
      <c r="M179" s="7">
        <v>344773.5</v>
      </c>
      <c r="N179" s="22">
        <f t="shared" si="22"/>
        <v>0.78508354035330441</v>
      </c>
      <c r="O179" s="27">
        <v>1914</v>
      </c>
      <c r="P179" s="32">
        <f t="shared" si="23"/>
        <v>141.41901776384535</v>
      </c>
      <c r="Q179" s="37" t="s">
        <v>219</v>
      </c>
      <c r="R179" t="s">
        <v>58</v>
      </c>
      <c r="T179" s="7">
        <v>45000</v>
      </c>
      <c r="U179"/>
      <c r="V179" t="s">
        <v>221</v>
      </c>
      <c r="W179">
        <v>401</v>
      </c>
      <c r="X179">
        <v>87</v>
      </c>
    </row>
    <row r="180" spans="1:24" x14ac:dyDescent="0.25">
      <c r="A180" t="s">
        <v>399</v>
      </c>
      <c r="B180" t="s">
        <v>400</v>
      </c>
      <c r="C180" s="17">
        <v>44313</v>
      </c>
      <c r="D180" s="7">
        <v>189000</v>
      </c>
      <c r="E180" t="s">
        <v>27</v>
      </c>
      <c r="F180" t="s">
        <v>28</v>
      </c>
      <c r="G180" s="7">
        <v>189000</v>
      </c>
      <c r="H180" s="7">
        <v>97000</v>
      </c>
      <c r="I180" s="12">
        <f t="shared" si="20"/>
        <v>51.322751322751323</v>
      </c>
      <c r="J180" s="7">
        <v>193948</v>
      </c>
      <c r="K180" s="7">
        <v>76452</v>
      </c>
      <c r="L180" s="7">
        <f t="shared" si="21"/>
        <v>112548</v>
      </c>
      <c r="M180" s="7">
        <v>141561.453125</v>
      </c>
      <c r="N180" s="22">
        <f t="shared" si="22"/>
        <v>0.79504693908884316</v>
      </c>
      <c r="O180" s="27">
        <v>1180</v>
      </c>
      <c r="P180" s="32">
        <f t="shared" si="23"/>
        <v>95.379661016949157</v>
      </c>
      <c r="Q180" s="37" t="s">
        <v>219</v>
      </c>
      <c r="R180" t="s">
        <v>30</v>
      </c>
      <c r="T180" s="7">
        <v>71000</v>
      </c>
      <c r="U180"/>
      <c r="V180" t="s">
        <v>221</v>
      </c>
      <c r="W180">
        <v>401</v>
      </c>
      <c r="X180">
        <v>55</v>
      </c>
    </row>
    <row r="181" spans="1:24" x14ac:dyDescent="0.25">
      <c r="A181" t="s">
        <v>327</v>
      </c>
      <c r="B181" t="s">
        <v>328</v>
      </c>
      <c r="C181" s="17">
        <v>45069</v>
      </c>
      <c r="D181" s="7">
        <v>300000</v>
      </c>
      <c r="E181" t="s">
        <v>27</v>
      </c>
      <c r="F181" t="s">
        <v>28</v>
      </c>
      <c r="G181" s="7">
        <v>300000</v>
      </c>
      <c r="H181" s="7">
        <v>155100</v>
      </c>
      <c r="I181" s="12">
        <f t="shared" si="20"/>
        <v>51.7</v>
      </c>
      <c r="J181" s="7">
        <v>310222</v>
      </c>
      <c r="K181" s="7">
        <v>50930</v>
      </c>
      <c r="L181" s="7">
        <f t="shared" si="21"/>
        <v>249070</v>
      </c>
      <c r="M181" s="7">
        <v>312400</v>
      </c>
      <c r="N181" s="22">
        <f t="shared" si="22"/>
        <v>0.7972791293213829</v>
      </c>
      <c r="O181" s="27">
        <v>1752</v>
      </c>
      <c r="P181" s="32">
        <f t="shared" si="23"/>
        <v>142.16324200913243</v>
      </c>
      <c r="Q181" s="37" t="s">
        <v>219</v>
      </c>
      <c r="R181" t="s">
        <v>58</v>
      </c>
      <c r="T181" s="7">
        <v>45000</v>
      </c>
      <c r="U181"/>
      <c r="V181" t="s">
        <v>221</v>
      </c>
      <c r="W181">
        <v>401</v>
      </c>
      <c r="X181">
        <v>88</v>
      </c>
    </row>
    <row r="182" spans="1:24" x14ac:dyDescent="0.25">
      <c r="A182" t="s">
        <v>397</v>
      </c>
      <c r="B182" t="s">
        <v>398</v>
      </c>
      <c r="C182" s="17">
        <v>44463</v>
      </c>
      <c r="D182" s="7">
        <v>196000</v>
      </c>
      <c r="E182" t="s">
        <v>27</v>
      </c>
      <c r="F182" t="s">
        <v>28</v>
      </c>
      <c r="G182" s="7">
        <v>196000</v>
      </c>
      <c r="H182" s="7">
        <v>100400</v>
      </c>
      <c r="I182" s="12">
        <f t="shared" si="20"/>
        <v>51.224489795918373</v>
      </c>
      <c r="J182" s="7">
        <v>200846</v>
      </c>
      <c r="K182" s="7">
        <v>73437</v>
      </c>
      <c r="L182" s="7">
        <f t="shared" si="21"/>
        <v>122563</v>
      </c>
      <c r="M182" s="7">
        <v>153504.8125</v>
      </c>
      <c r="N182" s="22">
        <f t="shared" si="22"/>
        <v>0.79843099381656191</v>
      </c>
      <c r="O182" s="27">
        <v>1882</v>
      </c>
      <c r="P182" s="32">
        <f t="shared" si="23"/>
        <v>65.123804463336882</v>
      </c>
      <c r="Q182" s="37" t="s">
        <v>219</v>
      </c>
      <c r="R182" t="s">
        <v>192</v>
      </c>
      <c r="T182" s="7">
        <v>71000</v>
      </c>
      <c r="U182"/>
      <c r="V182" t="s">
        <v>221</v>
      </c>
      <c r="W182">
        <v>401</v>
      </c>
      <c r="X182">
        <v>55</v>
      </c>
    </row>
    <row r="183" spans="1:24" x14ac:dyDescent="0.25">
      <c r="A183" t="s">
        <v>246</v>
      </c>
      <c r="B183" t="s">
        <v>247</v>
      </c>
      <c r="C183" s="17">
        <v>44508</v>
      </c>
      <c r="D183" s="7">
        <v>280500</v>
      </c>
      <c r="E183" t="s">
        <v>27</v>
      </c>
      <c r="F183" t="s">
        <v>28</v>
      </c>
      <c r="G183" s="7">
        <v>280500</v>
      </c>
      <c r="H183" s="7">
        <v>144500</v>
      </c>
      <c r="I183" s="12">
        <f t="shared" ref="I183:I214" si="24">H183/G183*100</f>
        <v>51.515151515151516</v>
      </c>
      <c r="J183" s="7">
        <v>288940</v>
      </c>
      <c r="K183" s="7">
        <v>60160</v>
      </c>
      <c r="L183" s="7">
        <f t="shared" ref="L183:L214" si="25">G183-K183</f>
        <v>220340</v>
      </c>
      <c r="M183" s="7">
        <v>275638.5625</v>
      </c>
      <c r="N183" s="22">
        <f t="shared" ref="N183:N214" si="26">L183/M183</f>
        <v>0.79938016655416277</v>
      </c>
      <c r="O183" s="27">
        <v>1623</v>
      </c>
      <c r="P183" s="32">
        <f t="shared" ref="P183:P214" si="27">L183/O183</f>
        <v>135.76093653727665</v>
      </c>
      <c r="Q183" s="37" t="s">
        <v>219</v>
      </c>
      <c r="R183" t="s">
        <v>30</v>
      </c>
      <c r="T183" s="7">
        <v>44000</v>
      </c>
      <c r="U183"/>
      <c r="V183" t="s">
        <v>221</v>
      </c>
      <c r="W183">
        <v>401</v>
      </c>
      <c r="X183">
        <v>85</v>
      </c>
    </row>
    <row r="184" spans="1:24" x14ac:dyDescent="0.25">
      <c r="A184" t="s">
        <v>307</v>
      </c>
      <c r="B184" t="s">
        <v>308</v>
      </c>
      <c r="C184" s="17">
        <v>44945</v>
      </c>
      <c r="D184" s="7">
        <v>325000</v>
      </c>
      <c r="E184" t="s">
        <v>27</v>
      </c>
      <c r="F184" t="s">
        <v>28</v>
      </c>
      <c r="G184" s="7">
        <v>325000</v>
      </c>
      <c r="H184" s="7">
        <v>167800</v>
      </c>
      <c r="I184" s="12">
        <f t="shared" si="24"/>
        <v>51.630769230769232</v>
      </c>
      <c r="J184" s="7">
        <v>335592</v>
      </c>
      <c r="K184" s="7">
        <v>48000</v>
      </c>
      <c r="L184" s="7">
        <f t="shared" si="25"/>
        <v>277000</v>
      </c>
      <c r="M184" s="7">
        <v>346496.375</v>
      </c>
      <c r="N184" s="22">
        <f t="shared" si="26"/>
        <v>0.79943116288013116</v>
      </c>
      <c r="O184" s="27">
        <v>1596</v>
      </c>
      <c r="P184" s="32">
        <f t="shared" si="27"/>
        <v>173.55889724310777</v>
      </c>
      <c r="Q184" s="37" t="s">
        <v>219</v>
      </c>
      <c r="R184" t="s">
        <v>30</v>
      </c>
      <c r="T184" s="7">
        <v>48000</v>
      </c>
      <c r="U184"/>
      <c r="V184" t="s">
        <v>221</v>
      </c>
      <c r="W184">
        <v>401</v>
      </c>
      <c r="X184">
        <v>95</v>
      </c>
    </row>
    <row r="185" spans="1:24" x14ac:dyDescent="0.25">
      <c r="A185" t="s">
        <v>339</v>
      </c>
      <c r="B185" t="s">
        <v>340</v>
      </c>
      <c r="C185" s="17">
        <v>44610</v>
      </c>
      <c r="D185" s="7">
        <v>236000</v>
      </c>
      <c r="E185" t="s">
        <v>27</v>
      </c>
      <c r="F185" t="s">
        <v>28</v>
      </c>
      <c r="G185" s="7">
        <v>236000</v>
      </c>
      <c r="H185" s="7">
        <v>121300</v>
      </c>
      <c r="I185" s="12">
        <f t="shared" si="24"/>
        <v>51.398305084745765</v>
      </c>
      <c r="J185" s="7">
        <v>242631</v>
      </c>
      <c r="K185" s="7">
        <v>49740</v>
      </c>
      <c r="L185" s="7">
        <f t="shared" si="25"/>
        <v>186260</v>
      </c>
      <c r="M185" s="7">
        <v>232398.796875</v>
      </c>
      <c r="N185" s="22">
        <f t="shared" si="26"/>
        <v>0.80146714399809649</v>
      </c>
      <c r="O185" s="27">
        <v>1330</v>
      </c>
      <c r="P185" s="32">
        <f t="shared" si="27"/>
        <v>140.04511278195488</v>
      </c>
      <c r="Q185" s="37" t="s">
        <v>219</v>
      </c>
      <c r="R185" t="s">
        <v>30</v>
      </c>
      <c r="T185" s="7">
        <v>45000</v>
      </c>
      <c r="U185"/>
      <c r="V185" t="s">
        <v>221</v>
      </c>
      <c r="W185">
        <v>401</v>
      </c>
      <c r="X185">
        <v>86</v>
      </c>
    </row>
    <row r="186" spans="1:24" x14ac:dyDescent="0.25">
      <c r="A186" t="s">
        <v>294</v>
      </c>
      <c r="B186" t="s">
        <v>295</v>
      </c>
      <c r="C186" s="17">
        <v>44750</v>
      </c>
      <c r="D186" s="7">
        <v>250300</v>
      </c>
      <c r="E186" t="s">
        <v>27</v>
      </c>
      <c r="F186" t="s">
        <v>28</v>
      </c>
      <c r="G186" s="7">
        <v>250300</v>
      </c>
      <c r="H186" s="7">
        <v>128300</v>
      </c>
      <c r="I186" s="12">
        <f t="shared" si="24"/>
        <v>51.258489812225328</v>
      </c>
      <c r="J186" s="7">
        <v>256652</v>
      </c>
      <c r="K186" s="7">
        <v>70642</v>
      </c>
      <c r="L186" s="7">
        <f t="shared" si="25"/>
        <v>179658</v>
      </c>
      <c r="M186" s="7">
        <v>224108.4375</v>
      </c>
      <c r="N186" s="22">
        <f t="shared" si="26"/>
        <v>0.80165656413538644</v>
      </c>
      <c r="O186" s="27">
        <v>1988</v>
      </c>
      <c r="P186" s="32">
        <f t="shared" si="27"/>
        <v>90.371227364185117</v>
      </c>
      <c r="Q186" s="37" t="s">
        <v>219</v>
      </c>
      <c r="R186" t="s">
        <v>30</v>
      </c>
      <c r="T186" s="7">
        <v>67200</v>
      </c>
      <c r="U186"/>
      <c r="V186" t="s">
        <v>296</v>
      </c>
      <c r="W186">
        <v>401</v>
      </c>
      <c r="X186">
        <v>59</v>
      </c>
    </row>
    <row r="187" spans="1:24" x14ac:dyDescent="0.25">
      <c r="A187" t="s">
        <v>319</v>
      </c>
      <c r="B187" t="s">
        <v>320</v>
      </c>
      <c r="C187" s="17">
        <v>44316</v>
      </c>
      <c r="D187" s="7">
        <v>270000</v>
      </c>
      <c r="E187" t="s">
        <v>27</v>
      </c>
      <c r="F187" t="s">
        <v>28</v>
      </c>
      <c r="G187" s="7">
        <v>270000</v>
      </c>
      <c r="H187" s="7">
        <v>138500</v>
      </c>
      <c r="I187" s="12">
        <f t="shared" si="24"/>
        <v>51.296296296296298</v>
      </c>
      <c r="J187" s="7">
        <v>277099</v>
      </c>
      <c r="K187" s="7">
        <v>49235</v>
      </c>
      <c r="L187" s="7">
        <f t="shared" si="25"/>
        <v>220765</v>
      </c>
      <c r="M187" s="7">
        <v>274534.9375</v>
      </c>
      <c r="N187" s="22">
        <f t="shared" si="26"/>
        <v>0.80414173150548462</v>
      </c>
      <c r="O187" s="27">
        <v>1563</v>
      </c>
      <c r="P187" s="32">
        <f t="shared" si="27"/>
        <v>141.24440179142675</v>
      </c>
      <c r="Q187" s="37" t="s">
        <v>219</v>
      </c>
      <c r="R187" t="s">
        <v>30</v>
      </c>
      <c r="T187" s="7">
        <v>45000</v>
      </c>
      <c r="U187"/>
      <c r="V187" t="s">
        <v>221</v>
      </c>
      <c r="W187">
        <v>401</v>
      </c>
      <c r="X187">
        <v>86</v>
      </c>
    </row>
    <row r="188" spans="1:24" x14ac:dyDescent="0.25">
      <c r="A188" t="s">
        <v>500</v>
      </c>
      <c r="B188" t="s">
        <v>501</v>
      </c>
      <c r="C188" s="17">
        <v>44981</v>
      </c>
      <c r="D188" s="7">
        <v>390000</v>
      </c>
      <c r="E188" t="s">
        <v>27</v>
      </c>
      <c r="F188" t="s">
        <v>28</v>
      </c>
      <c r="G188" s="7">
        <v>390000</v>
      </c>
      <c r="H188" s="7">
        <v>196700</v>
      </c>
      <c r="I188" s="12">
        <f t="shared" si="24"/>
        <v>50.435897435897438</v>
      </c>
      <c r="J188" s="7">
        <v>393494</v>
      </c>
      <c r="K188" s="7">
        <v>76826</v>
      </c>
      <c r="L188" s="7">
        <f t="shared" si="25"/>
        <v>313174</v>
      </c>
      <c r="M188" s="7">
        <v>381527.71875</v>
      </c>
      <c r="N188" s="22">
        <f t="shared" si="26"/>
        <v>0.82084206365412338</v>
      </c>
      <c r="O188" s="27">
        <v>2748</v>
      </c>
      <c r="P188" s="32">
        <f t="shared" si="27"/>
        <v>113.96433770014556</v>
      </c>
      <c r="Q188" s="37" t="s">
        <v>219</v>
      </c>
      <c r="R188" t="s">
        <v>58</v>
      </c>
      <c r="T188" s="7">
        <v>63000</v>
      </c>
      <c r="U188"/>
      <c r="V188" t="s">
        <v>221</v>
      </c>
      <c r="W188">
        <v>401</v>
      </c>
      <c r="X188">
        <v>70</v>
      </c>
    </row>
    <row r="189" spans="1:24" x14ac:dyDescent="0.25">
      <c r="A189" t="s">
        <v>500</v>
      </c>
      <c r="B189" t="s">
        <v>501</v>
      </c>
      <c r="C189" s="17">
        <v>45086</v>
      </c>
      <c r="D189" s="7">
        <v>390000</v>
      </c>
      <c r="E189" t="s">
        <v>27</v>
      </c>
      <c r="F189" t="s">
        <v>28</v>
      </c>
      <c r="G189" s="7">
        <v>390000</v>
      </c>
      <c r="H189" s="7">
        <v>196700</v>
      </c>
      <c r="I189" s="12">
        <f t="shared" si="24"/>
        <v>50.435897435897438</v>
      </c>
      <c r="J189" s="7">
        <v>393494</v>
      </c>
      <c r="K189" s="7">
        <v>76826</v>
      </c>
      <c r="L189" s="7">
        <f t="shared" si="25"/>
        <v>313174</v>
      </c>
      <c r="M189" s="7">
        <v>381527.71875</v>
      </c>
      <c r="N189" s="22">
        <f t="shared" si="26"/>
        <v>0.82084206365412338</v>
      </c>
      <c r="O189" s="27">
        <v>2748</v>
      </c>
      <c r="P189" s="32">
        <f t="shared" si="27"/>
        <v>113.96433770014556</v>
      </c>
      <c r="Q189" s="37" t="s">
        <v>219</v>
      </c>
      <c r="R189" t="s">
        <v>58</v>
      </c>
      <c r="T189" s="7">
        <v>63000</v>
      </c>
      <c r="U189"/>
      <c r="V189" t="s">
        <v>221</v>
      </c>
      <c r="W189">
        <v>401</v>
      </c>
      <c r="X189">
        <v>70</v>
      </c>
    </row>
    <row r="190" spans="1:24" x14ac:dyDescent="0.25">
      <c r="A190" t="s">
        <v>365</v>
      </c>
      <c r="B190" t="s">
        <v>366</v>
      </c>
      <c r="C190" s="17">
        <v>45106</v>
      </c>
      <c r="D190" s="7">
        <v>365000</v>
      </c>
      <c r="E190" t="s">
        <v>27</v>
      </c>
      <c r="F190" t="s">
        <v>28</v>
      </c>
      <c r="G190" s="7">
        <v>365000</v>
      </c>
      <c r="H190" s="7">
        <v>184100</v>
      </c>
      <c r="I190" s="12">
        <f t="shared" si="24"/>
        <v>50.438356164383556</v>
      </c>
      <c r="J190" s="7">
        <v>368230</v>
      </c>
      <c r="K190" s="7">
        <v>55386</v>
      </c>
      <c r="L190" s="7">
        <f t="shared" si="25"/>
        <v>309614</v>
      </c>
      <c r="M190" s="7">
        <v>376920.46875</v>
      </c>
      <c r="N190" s="22">
        <f t="shared" si="26"/>
        <v>0.82143058196544283</v>
      </c>
      <c r="O190" s="27">
        <v>2425</v>
      </c>
      <c r="P190" s="32">
        <f t="shared" si="27"/>
        <v>127.67587628865979</v>
      </c>
      <c r="Q190" s="37" t="s">
        <v>219</v>
      </c>
      <c r="R190" t="s">
        <v>90</v>
      </c>
      <c r="T190" s="7">
        <v>50000</v>
      </c>
      <c r="U190"/>
      <c r="V190" t="s">
        <v>221</v>
      </c>
      <c r="W190">
        <v>401</v>
      </c>
      <c r="X190">
        <v>84</v>
      </c>
    </row>
    <row r="191" spans="1:24" x14ac:dyDescent="0.25">
      <c r="A191" t="s">
        <v>311</v>
      </c>
      <c r="B191" t="s">
        <v>312</v>
      </c>
      <c r="C191" s="17">
        <v>44558</v>
      </c>
      <c r="D191" s="7">
        <v>250000</v>
      </c>
      <c r="E191" t="s">
        <v>27</v>
      </c>
      <c r="F191" t="s">
        <v>28</v>
      </c>
      <c r="G191" s="7">
        <v>250000</v>
      </c>
      <c r="H191" s="7">
        <v>125700</v>
      </c>
      <c r="I191" s="12">
        <f t="shared" si="24"/>
        <v>50.28</v>
      </c>
      <c r="J191" s="7">
        <v>251310</v>
      </c>
      <c r="K191" s="7">
        <v>49300</v>
      </c>
      <c r="L191" s="7">
        <f t="shared" si="25"/>
        <v>200700</v>
      </c>
      <c r="M191" s="7">
        <v>243385.546875</v>
      </c>
      <c r="N191" s="22">
        <f t="shared" si="26"/>
        <v>0.82461757724289686</v>
      </c>
      <c r="O191" s="27">
        <v>1452</v>
      </c>
      <c r="P191" s="32">
        <f t="shared" si="27"/>
        <v>138.22314049586777</v>
      </c>
      <c r="Q191" s="37" t="s">
        <v>219</v>
      </c>
      <c r="R191" t="s">
        <v>30</v>
      </c>
      <c r="T191" s="7">
        <v>45000</v>
      </c>
      <c r="U191"/>
      <c r="V191" t="s">
        <v>221</v>
      </c>
      <c r="W191">
        <v>401</v>
      </c>
      <c r="X191">
        <v>84</v>
      </c>
    </row>
    <row r="192" spans="1:24" x14ac:dyDescent="0.25">
      <c r="A192" t="s">
        <v>234</v>
      </c>
      <c r="B192" t="s">
        <v>235</v>
      </c>
      <c r="C192" s="17">
        <v>45016</v>
      </c>
      <c r="D192" s="7">
        <v>267000</v>
      </c>
      <c r="E192" t="s">
        <v>27</v>
      </c>
      <c r="F192" t="s">
        <v>28</v>
      </c>
      <c r="G192" s="7">
        <v>267000</v>
      </c>
      <c r="H192" s="7">
        <v>134200</v>
      </c>
      <c r="I192" s="12">
        <f t="shared" si="24"/>
        <v>50.262172284644194</v>
      </c>
      <c r="J192" s="7">
        <v>268322</v>
      </c>
      <c r="K192" s="7">
        <v>47943</v>
      </c>
      <c r="L192" s="7">
        <f t="shared" si="25"/>
        <v>219057</v>
      </c>
      <c r="M192" s="7">
        <v>265516.875</v>
      </c>
      <c r="N192" s="22">
        <f t="shared" si="26"/>
        <v>0.82502100855171634</v>
      </c>
      <c r="O192" s="27">
        <v>1380</v>
      </c>
      <c r="P192" s="32">
        <f t="shared" si="27"/>
        <v>158.73695652173913</v>
      </c>
      <c r="Q192" s="37" t="s">
        <v>219</v>
      </c>
      <c r="R192" t="s">
        <v>30</v>
      </c>
      <c r="T192" s="7">
        <v>44000</v>
      </c>
      <c r="U192"/>
      <c r="V192" t="s">
        <v>221</v>
      </c>
      <c r="W192">
        <v>401</v>
      </c>
      <c r="X192">
        <v>81</v>
      </c>
    </row>
    <row r="193" spans="1:24" x14ac:dyDescent="0.25">
      <c r="A193" t="s">
        <v>401</v>
      </c>
      <c r="B193" t="s">
        <v>402</v>
      </c>
      <c r="C193" s="17">
        <v>44326</v>
      </c>
      <c r="D193" s="7">
        <v>201000</v>
      </c>
      <c r="E193" t="s">
        <v>27</v>
      </c>
      <c r="F193" t="s">
        <v>28</v>
      </c>
      <c r="G193" s="7">
        <v>201000</v>
      </c>
      <c r="H193" s="7">
        <v>100300</v>
      </c>
      <c r="I193" s="12">
        <f t="shared" si="24"/>
        <v>49.900497512437816</v>
      </c>
      <c r="J193" s="7">
        <v>200545</v>
      </c>
      <c r="K193" s="7">
        <v>76891</v>
      </c>
      <c r="L193" s="7">
        <f t="shared" si="25"/>
        <v>124109</v>
      </c>
      <c r="M193" s="7">
        <v>148980.71875</v>
      </c>
      <c r="N193" s="22">
        <f t="shared" si="26"/>
        <v>0.833054109560738</v>
      </c>
      <c r="O193" s="27">
        <v>1152</v>
      </c>
      <c r="P193" s="32">
        <f t="shared" si="27"/>
        <v>107.73350694444444</v>
      </c>
      <c r="Q193" s="37" t="s">
        <v>219</v>
      </c>
      <c r="R193" t="s">
        <v>30</v>
      </c>
      <c r="T193" s="7">
        <v>71000</v>
      </c>
      <c r="U193"/>
      <c r="V193" t="s">
        <v>221</v>
      </c>
      <c r="W193">
        <v>401</v>
      </c>
      <c r="X193">
        <v>57</v>
      </c>
    </row>
    <row r="194" spans="1:24" x14ac:dyDescent="0.25">
      <c r="A194" t="s">
        <v>301</v>
      </c>
      <c r="B194" t="s">
        <v>302</v>
      </c>
      <c r="C194" s="17">
        <v>44356</v>
      </c>
      <c r="D194" s="7">
        <v>300000</v>
      </c>
      <c r="E194" t="s">
        <v>27</v>
      </c>
      <c r="F194" t="s">
        <v>28</v>
      </c>
      <c r="G194" s="7">
        <v>300000</v>
      </c>
      <c r="H194" s="7">
        <v>148600</v>
      </c>
      <c r="I194" s="12">
        <f t="shared" si="24"/>
        <v>49.533333333333331</v>
      </c>
      <c r="J194" s="7">
        <v>297176</v>
      </c>
      <c r="K194" s="7">
        <v>59792</v>
      </c>
      <c r="L194" s="7">
        <f t="shared" si="25"/>
        <v>240208</v>
      </c>
      <c r="M194" s="7">
        <v>286004.8125</v>
      </c>
      <c r="N194" s="22">
        <f t="shared" si="26"/>
        <v>0.83987397939326636</v>
      </c>
      <c r="O194" s="27">
        <v>1986</v>
      </c>
      <c r="P194" s="32">
        <f t="shared" si="27"/>
        <v>120.95065458207452</v>
      </c>
      <c r="Q194" s="37" t="s">
        <v>219</v>
      </c>
      <c r="R194" t="s">
        <v>30</v>
      </c>
      <c r="T194" s="7">
        <v>48000</v>
      </c>
      <c r="U194"/>
      <c r="V194" t="s">
        <v>221</v>
      </c>
      <c r="W194">
        <v>401</v>
      </c>
      <c r="X194">
        <v>55</v>
      </c>
    </row>
    <row r="195" spans="1:24" x14ac:dyDescent="0.25">
      <c r="A195" t="s">
        <v>309</v>
      </c>
      <c r="B195" t="s">
        <v>310</v>
      </c>
      <c r="C195" s="17">
        <v>45022</v>
      </c>
      <c r="D195" s="7">
        <v>243400</v>
      </c>
      <c r="E195" t="s">
        <v>27</v>
      </c>
      <c r="F195" t="s">
        <v>28</v>
      </c>
      <c r="G195" s="7">
        <v>243400</v>
      </c>
      <c r="H195" s="7">
        <v>120300</v>
      </c>
      <c r="I195" s="12">
        <f t="shared" si="24"/>
        <v>49.424815119145435</v>
      </c>
      <c r="J195" s="7">
        <v>240579</v>
      </c>
      <c r="K195" s="7">
        <v>49159</v>
      </c>
      <c r="L195" s="7">
        <f t="shared" si="25"/>
        <v>194241</v>
      </c>
      <c r="M195" s="7">
        <v>230626.5</v>
      </c>
      <c r="N195" s="22">
        <f t="shared" si="26"/>
        <v>0.84223192044279382</v>
      </c>
      <c r="O195" s="27">
        <v>1288</v>
      </c>
      <c r="P195" s="32">
        <f t="shared" si="27"/>
        <v>150.80822981366461</v>
      </c>
      <c r="Q195" s="37" t="s">
        <v>219</v>
      </c>
      <c r="R195" t="s">
        <v>30</v>
      </c>
      <c r="T195" s="7">
        <v>45000</v>
      </c>
      <c r="U195"/>
      <c r="V195" t="s">
        <v>221</v>
      </c>
      <c r="W195">
        <v>401</v>
      </c>
      <c r="X195">
        <v>83</v>
      </c>
    </row>
    <row r="196" spans="1:24" x14ac:dyDescent="0.25">
      <c r="A196" t="s">
        <v>393</v>
      </c>
      <c r="B196" t="s">
        <v>394</v>
      </c>
      <c r="C196" s="17">
        <v>44665</v>
      </c>
      <c r="D196" s="7">
        <v>312000</v>
      </c>
      <c r="E196" t="s">
        <v>27</v>
      </c>
      <c r="F196" t="s">
        <v>28</v>
      </c>
      <c r="G196" s="7">
        <v>312000</v>
      </c>
      <c r="H196" s="7">
        <v>152700</v>
      </c>
      <c r="I196" s="12">
        <f t="shared" si="24"/>
        <v>48.942307692307693</v>
      </c>
      <c r="J196" s="7">
        <v>305317</v>
      </c>
      <c r="K196" s="7">
        <v>104916</v>
      </c>
      <c r="L196" s="7">
        <f t="shared" si="25"/>
        <v>207084</v>
      </c>
      <c r="M196" s="7">
        <v>241446.984375</v>
      </c>
      <c r="N196" s="22">
        <f t="shared" si="26"/>
        <v>0.85767896640353303</v>
      </c>
      <c r="O196" s="27">
        <v>1560</v>
      </c>
      <c r="P196" s="32">
        <f t="shared" si="27"/>
        <v>132.74615384615385</v>
      </c>
      <c r="Q196" s="37" t="s">
        <v>219</v>
      </c>
      <c r="R196" t="s">
        <v>30</v>
      </c>
      <c r="T196" s="7">
        <v>99400</v>
      </c>
      <c r="U196"/>
      <c r="V196" t="s">
        <v>296</v>
      </c>
      <c r="W196">
        <v>401</v>
      </c>
      <c r="X196">
        <v>55</v>
      </c>
    </row>
    <row r="197" spans="1:24" x14ac:dyDescent="0.25">
      <c r="A197" t="s">
        <v>335</v>
      </c>
      <c r="B197" t="s">
        <v>336</v>
      </c>
      <c r="C197" s="17">
        <v>44991</v>
      </c>
      <c r="D197" s="7">
        <v>250000</v>
      </c>
      <c r="E197" t="s">
        <v>27</v>
      </c>
      <c r="F197" t="s">
        <v>28</v>
      </c>
      <c r="G197" s="7">
        <v>250000</v>
      </c>
      <c r="H197" s="7">
        <v>121500</v>
      </c>
      <c r="I197" s="12">
        <f t="shared" si="24"/>
        <v>48.6</v>
      </c>
      <c r="J197" s="7">
        <v>242991</v>
      </c>
      <c r="K197" s="7">
        <v>48103</v>
      </c>
      <c r="L197" s="7">
        <f t="shared" si="25"/>
        <v>201897</v>
      </c>
      <c r="M197" s="7">
        <v>234804.8125</v>
      </c>
      <c r="N197" s="22">
        <f t="shared" si="26"/>
        <v>0.85985034910645197</v>
      </c>
      <c r="O197" s="27">
        <v>1303</v>
      </c>
      <c r="P197" s="32">
        <f t="shared" si="27"/>
        <v>154.94781273983116</v>
      </c>
      <c r="Q197" s="37" t="s">
        <v>219</v>
      </c>
      <c r="R197" t="s">
        <v>30</v>
      </c>
      <c r="T197" s="7">
        <v>45000</v>
      </c>
      <c r="U197"/>
      <c r="V197" t="s">
        <v>221</v>
      </c>
      <c r="W197">
        <v>401</v>
      </c>
      <c r="X197">
        <v>87</v>
      </c>
    </row>
    <row r="198" spans="1:24" x14ac:dyDescent="0.25">
      <c r="A198" t="s">
        <v>361</v>
      </c>
      <c r="B198" t="s">
        <v>362</v>
      </c>
      <c r="C198" s="17">
        <v>44813</v>
      </c>
      <c r="D198" s="7">
        <v>457000</v>
      </c>
      <c r="E198" t="s">
        <v>27</v>
      </c>
      <c r="F198" t="s">
        <v>28</v>
      </c>
      <c r="G198" s="7">
        <v>457000</v>
      </c>
      <c r="H198" s="7">
        <v>219800</v>
      </c>
      <c r="I198" s="12">
        <f t="shared" si="24"/>
        <v>48.096280087527354</v>
      </c>
      <c r="J198" s="7">
        <v>439615</v>
      </c>
      <c r="K198" s="7">
        <v>80246</v>
      </c>
      <c r="L198" s="7">
        <f t="shared" si="25"/>
        <v>376754</v>
      </c>
      <c r="M198" s="7">
        <v>432974.6875</v>
      </c>
      <c r="N198" s="22">
        <f t="shared" si="26"/>
        <v>0.87015248437589088</v>
      </c>
      <c r="O198" s="27">
        <v>1769</v>
      </c>
      <c r="P198" s="32">
        <f t="shared" si="27"/>
        <v>212.97569248162804</v>
      </c>
      <c r="Q198" s="37" t="s">
        <v>219</v>
      </c>
      <c r="R198" t="s">
        <v>30</v>
      </c>
      <c r="T198" s="7">
        <v>70000</v>
      </c>
      <c r="U198"/>
      <c r="V198" t="s">
        <v>296</v>
      </c>
      <c r="W198">
        <v>401</v>
      </c>
      <c r="X198">
        <v>82</v>
      </c>
    </row>
    <row r="199" spans="1:24" x14ac:dyDescent="0.25">
      <c r="A199" t="s">
        <v>403</v>
      </c>
      <c r="B199" t="s">
        <v>404</v>
      </c>
      <c r="C199" s="17">
        <v>44460</v>
      </c>
      <c r="D199" s="7">
        <v>210000</v>
      </c>
      <c r="E199" t="s">
        <v>27</v>
      </c>
      <c r="F199" t="s">
        <v>28</v>
      </c>
      <c r="G199" s="7">
        <v>210000</v>
      </c>
      <c r="H199" s="7">
        <v>101200</v>
      </c>
      <c r="I199" s="12">
        <f t="shared" si="24"/>
        <v>48.19047619047619</v>
      </c>
      <c r="J199" s="7">
        <v>202433</v>
      </c>
      <c r="K199" s="7">
        <v>79318</v>
      </c>
      <c r="L199" s="7">
        <f t="shared" si="25"/>
        <v>130682</v>
      </c>
      <c r="M199" s="7">
        <v>148331.328125</v>
      </c>
      <c r="N199" s="22">
        <f t="shared" si="26"/>
        <v>0.88101415696806296</v>
      </c>
      <c r="O199" s="27">
        <v>1536</v>
      </c>
      <c r="P199" s="32">
        <f t="shared" si="27"/>
        <v>85.079427083333329</v>
      </c>
      <c r="Q199" s="37" t="s">
        <v>219</v>
      </c>
      <c r="R199" t="s">
        <v>30</v>
      </c>
      <c r="T199" s="7">
        <v>71000</v>
      </c>
      <c r="U199"/>
      <c r="V199" t="s">
        <v>221</v>
      </c>
      <c r="W199">
        <v>401</v>
      </c>
      <c r="X199">
        <v>59</v>
      </c>
    </row>
    <row r="200" spans="1:24" x14ac:dyDescent="0.25">
      <c r="A200" t="s">
        <v>224</v>
      </c>
      <c r="B200" t="s">
        <v>225</v>
      </c>
      <c r="C200" s="17">
        <v>45180</v>
      </c>
      <c r="D200" s="7">
        <v>439900</v>
      </c>
      <c r="E200" t="s">
        <v>27</v>
      </c>
      <c r="F200" t="s">
        <v>28</v>
      </c>
      <c r="G200" s="7">
        <v>439900</v>
      </c>
      <c r="H200" s="7">
        <v>206100</v>
      </c>
      <c r="I200" s="12">
        <f t="shared" si="24"/>
        <v>46.851557172084561</v>
      </c>
      <c r="J200" s="7">
        <v>412215</v>
      </c>
      <c r="K200" s="7">
        <v>59167</v>
      </c>
      <c r="L200" s="7">
        <f t="shared" si="25"/>
        <v>380733</v>
      </c>
      <c r="M200" s="7">
        <v>425359.03125</v>
      </c>
      <c r="N200" s="22">
        <f t="shared" si="26"/>
        <v>0.89508620254551141</v>
      </c>
      <c r="O200" s="27">
        <v>1722</v>
      </c>
      <c r="P200" s="32">
        <f t="shared" si="27"/>
        <v>221.0993031358885</v>
      </c>
      <c r="Q200" s="37" t="s">
        <v>219</v>
      </c>
      <c r="R200" t="s">
        <v>30</v>
      </c>
      <c r="T200" s="7">
        <v>56000</v>
      </c>
      <c r="U200"/>
      <c r="V200" t="s">
        <v>221</v>
      </c>
      <c r="W200">
        <v>401</v>
      </c>
      <c r="X200">
        <v>81</v>
      </c>
    </row>
    <row r="201" spans="1:24" x14ac:dyDescent="0.25">
      <c r="A201" t="s">
        <v>325</v>
      </c>
      <c r="B201" t="s">
        <v>326</v>
      </c>
      <c r="C201" s="17">
        <v>44722</v>
      </c>
      <c r="D201" s="7">
        <v>271500</v>
      </c>
      <c r="E201" t="s">
        <v>27</v>
      </c>
      <c r="F201" t="s">
        <v>28</v>
      </c>
      <c r="G201" s="7">
        <v>271500</v>
      </c>
      <c r="H201" s="7">
        <v>125400</v>
      </c>
      <c r="I201" s="12">
        <f t="shared" si="24"/>
        <v>46.187845303867405</v>
      </c>
      <c r="J201" s="7">
        <v>250851</v>
      </c>
      <c r="K201" s="7">
        <v>48291</v>
      </c>
      <c r="L201" s="7">
        <f t="shared" si="25"/>
        <v>223209</v>
      </c>
      <c r="M201" s="7">
        <v>244048.1875</v>
      </c>
      <c r="N201" s="22">
        <f t="shared" si="26"/>
        <v>0.91461035743197228</v>
      </c>
      <c r="O201" s="27">
        <v>1491</v>
      </c>
      <c r="P201" s="32">
        <f t="shared" si="27"/>
        <v>149.70422535211267</v>
      </c>
      <c r="Q201" s="37" t="s">
        <v>219</v>
      </c>
      <c r="R201" t="s">
        <v>58</v>
      </c>
      <c r="T201" s="7">
        <v>45000</v>
      </c>
      <c r="U201"/>
      <c r="V201" t="s">
        <v>221</v>
      </c>
      <c r="W201">
        <v>401</v>
      </c>
      <c r="X201">
        <v>88</v>
      </c>
    </row>
    <row r="202" spans="1:24" x14ac:dyDescent="0.25">
      <c r="A202" t="s">
        <v>236</v>
      </c>
      <c r="B202" t="s">
        <v>237</v>
      </c>
      <c r="C202" s="17">
        <v>45163</v>
      </c>
      <c r="D202" s="7">
        <v>295000</v>
      </c>
      <c r="E202" t="s">
        <v>27</v>
      </c>
      <c r="F202" t="s">
        <v>28</v>
      </c>
      <c r="G202" s="7">
        <v>295000</v>
      </c>
      <c r="H202" s="7">
        <v>133800</v>
      </c>
      <c r="I202" s="12">
        <f t="shared" si="24"/>
        <v>45.355932203389834</v>
      </c>
      <c r="J202" s="7">
        <v>267626</v>
      </c>
      <c r="K202" s="7">
        <v>48948</v>
      </c>
      <c r="L202" s="7">
        <f t="shared" si="25"/>
        <v>246052</v>
      </c>
      <c r="M202" s="7">
        <v>263467.46875</v>
      </c>
      <c r="N202" s="22">
        <f t="shared" si="26"/>
        <v>0.93389897875200201</v>
      </c>
      <c r="O202" s="27">
        <v>1648</v>
      </c>
      <c r="P202" s="32">
        <f t="shared" si="27"/>
        <v>149.30339805825244</v>
      </c>
      <c r="Q202" s="37" t="s">
        <v>219</v>
      </c>
      <c r="R202" t="s">
        <v>58</v>
      </c>
      <c r="T202" s="7">
        <v>44000</v>
      </c>
      <c r="U202"/>
      <c r="V202" t="s">
        <v>221</v>
      </c>
      <c r="W202">
        <v>401</v>
      </c>
      <c r="X202">
        <v>79</v>
      </c>
    </row>
    <row r="203" spans="1:24" x14ac:dyDescent="0.25">
      <c r="A203" t="s">
        <v>299</v>
      </c>
      <c r="B203" t="s">
        <v>300</v>
      </c>
      <c r="C203" s="17">
        <v>44522</v>
      </c>
      <c r="D203" s="7">
        <v>272000</v>
      </c>
      <c r="E203" t="s">
        <v>27</v>
      </c>
      <c r="F203" t="s">
        <v>28</v>
      </c>
      <c r="G203" s="7">
        <v>272000</v>
      </c>
      <c r="H203" s="7">
        <v>123600</v>
      </c>
      <c r="I203" s="12">
        <f t="shared" si="24"/>
        <v>45.441176470588232</v>
      </c>
      <c r="J203" s="7">
        <v>247138</v>
      </c>
      <c r="K203" s="7">
        <v>57578</v>
      </c>
      <c r="L203" s="7">
        <f t="shared" si="25"/>
        <v>214422</v>
      </c>
      <c r="M203" s="7">
        <v>228385.546875</v>
      </c>
      <c r="N203" s="22">
        <f t="shared" si="26"/>
        <v>0.93885976119739956</v>
      </c>
      <c r="O203" s="27">
        <v>1664</v>
      </c>
      <c r="P203" s="32">
        <f t="shared" si="27"/>
        <v>128.859375</v>
      </c>
      <c r="Q203" s="37" t="s">
        <v>219</v>
      </c>
      <c r="R203" t="s">
        <v>30</v>
      </c>
      <c r="T203" s="7">
        <v>48000</v>
      </c>
      <c r="U203"/>
      <c r="V203" t="s">
        <v>221</v>
      </c>
      <c r="W203">
        <v>401</v>
      </c>
      <c r="X203">
        <v>57</v>
      </c>
    </row>
    <row r="204" spans="1:24" x14ac:dyDescent="0.25">
      <c r="A204" t="s">
        <v>486</v>
      </c>
      <c r="B204" t="s">
        <v>487</v>
      </c>
      <c r="C204" s="17">
        <v>44804</v>
      </c>
      <c r="D204" s="7">
        <v>269000</v>
      </c>
      <c r="E204" t="s">
        <v>413</v>
      </c>
      <c r="F204" t="s">
        <v>28</v>
      </c>
      <c r="G204" s="7">
        <v>269000</v>
      </c>
      <c r="H204" s="7">
        <v>122900</v>
      </c>
      <c r="I204" s="12">
        <f t="shared" si="24"/>
        <v>45.687732342007436</v>
      </c>
      <c r="J204" s="7">
        <v>245875</v>
      </c>
      <c r="K204" s="7">
        <v>75638</v>
      </c>
      <c r="L204" s="7">
        <f t="shared" si="25"/>
        <v>193362</v>
      </c>
      <c r="M204" s="7">
        <v>205104.8125</v>
      </c>
      <c r="N204" s="22">
        <f t="shared" si="26"/>
        <v>0.94274726001370646</v>
      </c>
      <c r="O204" s="27">
        <v>1636</v>
      </c>
      <c r="P204" s="32">
        <f t="shared" si="27"/>
        <v>118.1919315403423</v>
      </c>
      <c r="Q204" s="37" t="s">
        <v>219</v>
      </c>
      <c r="R204" t="s">
        <v>30</v>
      </c>
      <c r="T204" s="7">
        <v>63000</v>
      </c>
      <c r="U204"/>
      <c r="V204" t="s">
        <v>221</v>
      </c>
      <c r="W204">
        <v>401</v>
      </c>
      <c r="X204">
        <v>71</v>
      </c>
    </row>
    <row r="205" spans="1:24" x14ac:dyDescent="0.25">
      <c r="A205" t="s">
        <v>246</v>
      </c>
      <c r="B205" t="s">
        <v>247</v>
      </c>
      <c r="C205" s="17">
        <v>44715</v>
      </c>
      <c r="D205" s="7">
        <v>321000</v>
      </c>
      <c r="E205" t="s">
        <v>27</v>
      </c>
      <c r="F205" t="s">
        <v>28</v>
      </c>
      <c r="G205" s="7">
        <v>321000</v>
      </c>
      <c r="H205" s="7">
        <v>144500</v>
      </c>
      <c r="I205" s="12">
        <f t="shared" si="24"/>
        <v>45.015576323987538</v>
      </c>
      <c r="J205" s="7">
        <v>288940</v>
      </c>
      <c r="K205" s="7">
        <v>60160</v>
      </c>
      <c r="L205" s="7">
        <f t="shared" si="25"/>
        <v>260840</v>
      </c>
      <c r="M205" s="7">
        <v>275638.5625</v>
      </c>
      <c r="N205" s="22">
        <f t="shared" si="26"/>
        <v>0.94631171209942733</v>
      </c>
      <c r="O205" s="27">
        <v>1623</v>
      </c>
      <c r="P205" s="32">
        <f t="shared" si="27"/>
        <v>160.7147258163894</v>
      </c>
      <c r="Q205" s="37" t="s">
        <v>219</v>
      </c>
      <c r="R205" t="s">
        <v>30</v>
      </c>
      <c r="T205" s="7">
        <v>44000</v>
      </c>
      <c r="U205"/>
      <c r="V205" t="s">
        <v>221</v>
      </c>
      <c r="W205">
        <v>401</v>
      </c>
      <c r="X205">
        <v>85</v>
      </c>
    </row>
    <row r="206" spans="1:24" x14ac:dyDescent="0.25">
      <c r="A206" t="s">
        <v>329</v>
      </c>
      <c r="B206" t="s">
        <v>330</v>
      </c>
      <c r="C206" s="17">
        <v>44847</v>
      </c>
      <c r="D206" s="7">
        <v>260000</v>
      </c>
      <c r="E206" t="s">
        <v>27</v>
      </c>
      <c r="F206" t="s">
        <v>28</v>
      </c>
      <c r="G206" s="7">
        <v>260000</v>
      </c>
      <c r="H206" s="7">
        <v>116800</v>
      </c>
      <c r="I206" s="12">
        <f t="shared" si="24"/>
        <v>44.92307692307692</v>
      </c>
      <c r="J206" s="7">
        <v>233576</v>
      </c>
      <c r="K206" s="7">
        <v>50153</v>
      </c>
      <c r="L206" s="7">
        <f t="shared" si="25"/>
        <v>209847</v>
      </c>
      <c r="M206" s="7">
        <v>220991.5625</v>
      </c>
      <c r="N206" s="22">
        <f t="shared" si="26"/>
        <v>0.94957019003836407</v>
      </c>
      <c r="O206" s="27">
        <v>1400</v>
      </c>
      <c r="P206" s="32">
        <f t="shared" si="27"/>
        <v>149.8907142857143</v>
      </c>
      <c r="Q206" s="37" t="s">
        <v>219</v>
      </c>
      <c r="R206" t="s">
        <v>58</v>
      </c>
      <c r="T206" s="7">
        <v>45000</v>
      </c>
      <c r="U206"/>
      <c r="V206" t="s">
        <v>221</v>
      </c>
      <c r="W206">
        <v>401</v>
      </c>
      <c r="X206">
        <v>86</v>
      </c>
    </row>
    <row r="207" spans="1:24" x14ac:dyDescent="0.25">
      <c r="A207" t="s">
        <v>217</v>
      </c>
      <c r="B207" t="s">
        <v>218</v>
      </c>
      <c r="C207" s="17">
        <v>44757</v>
      </c>
      <c r="D207" s="7">
        <v>440000</v>
      </c>
      <c r="E207" t="s">
        <v>27</v>
      </c>
      <c r="F207" t="s">
        <v>38</v>
      </c>
      <c r="G207" s="7">
        <v>440000</v>
      </c>
      <c r="H207" s="7">
        <v>198000</v>
      </c>
      <c r="I207" s="12">
        <f t="shared" si="24"/>
        <v>45</v>
      </c>
      <c r="J207" s="7">
        <v>412073</v>
      </c>
      <c r="K207" s="7">
        <v>91411</v>
      </c>
      <c r="L207" s="7">
        <f t="shared" si="25"/>
        <v>348589</v>
      </c>
      <c r="M207" s="7">
        <v>366869.875</v>
      </c>
      <c r="N207" s="22">
        <f t="shared" si="26"/>
        <v>0.95017068381534464</v>
      </c>
      <c r="O207" s="27">
        <v>1794</v>
      </c>
      <c r="P207" s="32">
        <f t="shared" si="27"/>
        <v>194.30824972129321</v>
      </c>
      <c r="Q207" s="37" t="s">
        <v>219</v>
      </c>
      <c r="R207" t="s">
        <v>30</v>
      </c>
      <c r="T207" s="7">
        <v>84160</v>
      </c>
      <c r="U207" t="s">
        <v>220</v>
      </c>
      <c r="V207" t="s">
        <v>221</v>
      </c>
      <c r="W207">
        <v>401</v>
      </c>
      <c r="X207">
        <v>77</v>
      </c>
    </row>
    <row r="208" spans="1:24" x14ac:dyDescent="0.25">
      <c r="A208" t="s">
        <v>386</v>
      </c>
      <c r="B208" t="s">
        <v>387</v>
      </c>
      <c r="C208" s="17">
        <v>44795</v>
      </c>
      <c r="D208" s="7">
        <v>250000</v>
      </c>
      <c r="E208" t="s">
        <v>27</v>
      </c>
      <c r="F208" t="s">
        <v>28</v>
      </c>
      <c r="G208" s="7">
        <v>250000</v>
      </c>
      <c r="H208" s="7">
        <v>114000</v>
      </c>
      <c r="I208" s="12">
        <f t="shared" si="24"/>
        <v>45.6</v>
      </c>
      <c r="J208" s="7">
        <v>227999</v>
      </c>
      <c r="K208" s="7">
        <v>76468</v>
      </c>
      <c r="L208" s="7">
        <f t="shared" si="25"/>
        <v>173532</v>
      </c>
      <c r="M208" s="7">
        <v>182567.46875</v>
      </c>
      <c r="N208" s="22">
        <f t="shared" si="26"/>
        <v>0.95050887865256661</v>
      </c>
      <c r="O208" s="27">
        <v>2130</v>
      </c>
      <c r="P208" s="32">
        <f t="shared" si="27"/>
        <v>81.47042253521127</v>
      </c>
      <c r="Q208" s="37" t="s">
        <v>219</v>
      </c>
      <c r="R208" t="s">
        <v>30</v>
      </c>
      <c r="T208" s="7">
        <v>71000</v>
      </c>
      <c r="U208"/>
      <c r="V208" t="s">
        <v>221</v>
      </c>
      <c r="W208">
        <v>401</v>
      </c>
      <c r="X208">
        <v>53</v>
      </c>
    </row>
    <row r="209" spans="1:25" x14ac:dyDescent="0.25">
      <c r="A209" t="s">
        <v>502</v>
      </c>
      <c r="B209" t="s">
        <v>503</v>
      </c>
      <c r="C209" s="17">
        <v>44631</v>
      </c>
      <c r="D209" s="7">
        <v>351500</v>
      </c>
      <c r="E209" t="s">
        <v>27</v>
      </c>
      <c r="F209" t="s">
        <v>28</v>
      </c>
      <c r="G209" s="7">
        <v>351500</v>
      </c>
      <c r="H209" s="7">
        <v>157700</v>
      </c>
      <c r="I209" s="12">
        <f t="shared" si="24"/>
        <v>44.86486486486487</v>
      </c>
      <c r="J209" s="7">
        <v>315428</v>
      </c>
      <c r="K209" s="7">
        <v>67392</v>
      </c>
      <c r="L209" s="7">
        <f t="shared" si="25"/>
        <v>284108</v>
      </c>
      <c r="M209" s="7">
        <v>298838.5625</v>
      </c>
      <c r="N209" s="22">
        <f t="shared" si="26"/>
        <v>0.9507072903283692</v>
      </c>
      <c r="O209" s="27">
        <v>1562</v>
      </c>
      <c r="P209" s="32">
        <f t="shared" si="27"/>
        <v>181.88732394366198</v>
      </c>
      <c r="Q209" s="37" t="s">
        <v>219</v>
      </c>
      <c r="R209" t="s">
        <v>30</v>
      </c>
      <c r="T209" s="7">
        <v>63000</v>
      </c>
      <c r="U209"/>
      <c r="V209" t="s">
        <v>221</v>
      </c>
      <c r="W209">
        <v>401</v>
      </c>
      <c r="X209">
        <v>73</v>
      </c>
    </row>
    <row r="210" spans="1:25" x14ac:dyDescent="0.25">
      <c r="A210" t="s">
        <v>484</v>
      </c>
      <c r="B210" t="s">
        <v>485</v>
      </c>
      <c r="C210" s="17">
        <v>45114</v>
      </c>
      <c r="D210" s="7">
        <v>240000</v>
      </c>
      <c r="E210" t="s">
        <v>27</v>
      </c>
      <c r="F210" t="s">
        <v>28</v>
      </c>
      <c r="G210" s="7">
        <v>240000</v>
      </c>
      <c r="H210" s="7">
        <v>108000</v>
      </c>
      <c r="I210" s="12">
        <f t="shared" si="24"/>
        <v>45</v>
      </c>
      <c r="J210" s="7">
        <v>216056</v>
      </c>
      <c r="K210" s="7">
        <v>69383</v>
      </c>
      <c r="L210" s="7">
        <f t="shared" si="25"/>
        <v>170617</v>
      </c>
      <c r="M210" s="7">
        <v>176714.453125</v>
      </c>
      <c r="N210" s="22">
        <f t="shared" si="26"/>
        <v>0.96549544750203919</v>
      </c>
      <c r="O210" s="27">
        <v>1200</v>
      </c>
      <c r="P210" s="32">
        <f t="shared" si="27"/>
        <v>142.18083333333334</v>
      </c>
      <c r="Q210" s="37" t="s">
        <v>219</v>
      </c>
      <c r="R210" t="s">
        <v>30</v>
      </c>
      <c r="T210" s="7">
        <v>63000</v>
      </c>
      <c r="U210"/>
      <c r="V210" t="s">
        <v>221</v>
      </c>
      <c r="W210">
        <v>401</v>
      </c>
      <c r="X210">
        <v>70</v>
      </c>
    </row>
    <row r="211" spans="1:25" x14ac:dyDescent="0.25">
      <c r="A211" t="s">
        <v>359</v>
      </c>
      <c r="B211" t="s">
        <v>360</v>
      </c>
      <c r="C211" s="17">
        <v>44981</v>
      </c>
      <c r="D211" s="7">
        <v>440000</v>
      </c>
      <c r="E211" t="s">
        <v>27</v>
      </c>
      <c r="F211" t="s">
        <v>28</v>
      </c>
      <c r="G211" s="7">
        <v>440000</v>
      </c>
      <c r="H211" s="7">
        <v>191600</v>
      </c>
      <c r="I211" s="12">
        <f t="shared" si="24"/>
        <v>43.54545454545454</v>
      </c>
      <c r="J211" s="7">
        <v>383118</v>
      </c>
      <c r="K211" s="7">
        <v>62203</v>
      </c>
      <c r="L211" s="7">
        <f t="shared" si="25"/>
        <v>377797</v>
      </c>
      <c r="M211" s="7">
        <v>386644.59375</v>
      </c>
      <c r="N211" s="22">
        <f t="shared" si="26"/>
        <v>0.97711698574603434</v>
      </c>
      <c r="O211" s="27">
        <v>2384</v>
      </c>
      <c r="P211" s="32">
        <f t="shared" si="27"/>
        <v>158.47189597315437</v>
      </c>
      <c r="Q211" s="37" t="s">
        <v>219</v>
      </c>
      <c r="R211" t="s">
        <v>58</v>
      </c>
      <c r="T211" s="7">
        <v>50000</v>
      </c>
      <c r="U211"/>
      <c r="V211" t="s">
        <v>221</v>
      </c>
      <c r="W211">
        <v>401</v>
      </c>
      <c r="X211">
        <v>81</v>
      </c>
    </row>
    <row r="212" spans="1:25" x14ac:dyDescent="0.25">
      <c r="A212" t="s">
        <v>303</v>
      </c>
      <c r="B212" t="s">
        <v>304</v>
      </c>
      <c r="C212" s="17">
        <v>44756</v>
      </c>
      <c r="D212" s="7">
        <v>283000</v>
      </c>
      <c r="E212" t="s">
        <v>27</v>
      </c>
      <c r="F212" t="s">
        <v>28</v>
      </c>
      <c r="G212" s="7">
        <v>283000</v>
      </c>
      <c r="H212" s="7">
        <v>124200</v>
      </c>
      <c r="I212" s="12">
        <f t="shared" si="24"/>
        <v>43.886925795053003</v>
      </c>
      <c r="J212" s="7">
        <v>248448</v>
      </c>
      <c r="K212" s="7">
        <v>73691</v>
      </c>
      <c r="L212" s="7">
        <f t="shared" si="25"/>
        <v>209309</v>
      </c>
      <c r="M212" s="7">
        <v>210550.609375</v>
      </c>
      <c r="N212" s="22">
        <f t="shared" si="26"/>
        <v>0.99410303594615279</v>
      </c>
      <c r="O212" s="27">
        <v>1305</v>
      </c>
      <c r="P212" s="32">
        <f t="shared" si="27"/>
        <v>160.39003831417625</v>
      </c>
      <c r="Q212" s="37" t="s">
        <v>219</v>
      </c>
      <c r="R212" t="s">
        <v>30</v>
      </c>
      <c r="T212" s="7">
        <v>67200</v>
      </c>
      <c r="U212"/>
      <c r="V212" t="s">
        <v>296</v>
      </c>
      <c r="W212">
        <v>401</v>
      </c>
      <c r="X212">
        <v>67</v>
      </c>
    </row>
    <row r="213" spans="1:25" x14ac:dyDescent="0.25">
      <c r="A213" t="s">
        <v>313</v>
      </c>
      <c r="B213" t="s">
        <v>314</v>
      </c>
      <c r="C213" s="17">
        <v>44725</v>
      </c>
      <c r="D213" s="7">
        <v>296000</v>
      </c>
      <c r="E213" t="s">
        <v>27</v>
      </c>
      <c r="F213" t="s">
        <v>28</v>
      </c>
      <c r="G213" s="7">
        <v>296000</v>
      </c>
      <c r="H213" s="7">
        <v>127200</v>
      </c>
      <c r="I213" s="12">
        <f t="shared" si="24"/>
        <v>42.972972972972975</v>
      </c>
      <c r="J213" s="7">
        <v>254317</v>
      </c>
      <c r="K213" s="7">
        <v>48143</v>
      </c>
      <c r="L213" s="7">
        <f t="shared" si="25"/>
        <v>247857</v>
      </c>
      <c r="M213" s="7">
        <v>248402.40625</v>
      </c>
      <c r="N213" s="22">
        <f t="shared" si="26"/>
        <v>0.99780434393436956</v>
      </c>
      <c r="O213" s="27">
        <v>1639</v>
      </c>
      <c r="P213" s="32">
        <f t="shared" si="27"/>
        <v>151.22452715070165</v>
      </c>
      <c r="Q213" s="37" t="s">
        <v>219</v>
      </c>
      <c r="R213" t="s">
        <v>58</v>
      </c>
      <c r="T213" s="7">
        <v>45000</v>
      </c>
      <c r="U213"/>
      <c r="V213" t="s">
        <v>221</v>
      </c>
      <c r="W213">
        <v>401</v>
      </c>
      <c r="X213">
        <v>84</v>
      </c>
    </row>
    <row r="214" spans="1:25" x14ac:dyDescent="0.25">
      <c r="A214" t="s">
        <v>482</v>
      </c>
      <c r="B214" t="s">
        <v>483</v>
      </c>
      <c r="C214" s="17">
        <v>44606</v>
      </c>
      <c r="D214" s="7">
        <v>259900</v>
      </c>
      <c r="E214" t="s">
        <v>27</v>
      </c>
      <c r="F214" t="s">
        <v>28</v>
      </c>
      <c r="G214" s="7">
        <v>259900</v>
      </c>
      <c r="H214" s="7">
        <v>113100</v>
      </c>
      <c r="I214" s="12">
        <f t="shared" si="24"/>
        <v>43.516737206617925</v>
      </c>
      <c r="J214" s="7">
        <v>226221</v>
      </c>
      <c r="K214" s="7">
        <v>67939</v>
      </c>
      <c r="L214" s="7">
        <f t="shared" si="25"/>
        <v>191961</v>
      </c>
      <c r="M214" s="7">
        <v>190701.203125</v>
      </c>
      <c r="N214" s="22">
        <f t="shared" si="26"/>
        <v>1.0066061296643956</v>
      </c>
      <c r="O214" s="27">
        <v>1302</v>
      </c>
      <c r="P214" s="32">
        <f t="shared" si="27"/>
        <v>147.43548387096774</v>
      </c>
      <c r="Q214" s="37" t="s">
        <v>219</v>
      </c>
      <c r="R214" t="s">
        <v>30</v>
      </c>
      <c r="T214" s="7">
        <v>63000</v>
      </c>
      <c r="U214"/>
      <c r="V214" t="s">
        <v>221</v>
      </c>
      <c r="W214">
        <v>401</v>
      </c>
      <c r="X214">
        <v>71</v>
      </c>
    </row>
    <row r="215" spans="1:25" x14ac:dyDescent="0.25">
      <c r="A215" t="s">
        <v>240</v>
      </c>
      <c r="B215" t="s">
        <v>241</v>
      </c>
      <c r="C215" s="17">
        <v>44739</v>
      </c>
      <c r="D215" s="7">
        <v>350000</v>
      </c>
      <c r="E215" t="s">
        <v>27</v>
      </c>
      <c r="F215" t="s">
        <v>28</v>
      </c>
      <c r="G215" s="7">
        <v>350000</v>
      </c>
      <c r="H215" s="7">
        <v>148900</v>
      </c>
      <c r="I215" s="12">
        <f t="shared" ref="I215:I223" si="28">H215/G215*100</f>
        <v>42.542857142857144</v>
      </c>
      <c r="J215" s="7">
        <v>297871</v>
      </c>
      <c r="K215" s="7">
        <v>53497</v>
      </c>
      <c r="L215" s="7">
        <f t="shared" ref="L215:L223" si="29">G215-K215</f>
        <v>296503</v>
      </c>
      <c r="M215" s="7">
        <v>294426.5</v>
      </c>
      <c r="N215" s="22">
        <f t="shared" ref="N215:N223" si="30">L215/M215</f>
        <v>1.0070526939660662</v>
      </c>
      <c r="O215" s="27">
        <v>2044</v>
      </c>
      <c r="P215" s="32">
        <f t="shared" ref="P215:P223" si="31">L215/O215</f>
        <v>145.06017612524462</v>
      </c>
      <c r="Q215" s="37" t="s">
        <v>219</v>
      </c>
      <c r="R215" t="s">
        <v>90</v>
      </c>
      <c r="T215" s="7">
        <v>44000</v>
      </c>
      <c r="U215"/>
      <c r="V215" t="s">
        <v>221</v>
      </c>
      <c r="W215">
        <v>401</v>
      </c>
      <c r="X215">
        <v>79</v>
      </c>
    </row>
    <row r="216" spans="1:25" x14ac:dyDescent="0.25">
      <c r="A216" t="s">
        <v>315</v>
      </c>
      <c r="B216" t="s">
        <v>316</v>
      </c>
      <c r="C216" s="17">
        <v>44742</v>
      </c>
      <c r="D216" s="7">
        <v>320000</v>
      </c>
      <c r="E216" t="s">
        <v>27</v>
      </c>
      <c r="F216" t="s">
        <v>28</v>
      </c>
      <c r="G216" s="7">
        <v>320000</v>
      </c>
      <c r="H216" s="7">
        <v>136000</v>
      </c>
      <c r="I216" s="12">
        <f t="shared" si="28"/>
        <v>42.5</v>
      </c>
      <c r="J216" s="7">
        <v>272001</v>
      </c>
      <c r="K216" s="7">
        <v>57800</v>
      </c>
      <c r="L216" s="7">
        <f t="shared" si="29"/>
        <v>262200</v>
      </c>
      <c r="M216" s="7">
        <v>258073.5</v>
      </c>
      <c r="N216" s="22">
        <f t="shared" si="30"/>
        <v>1.0159896308609757</v>
      </c>
      <c r="O216" s="27">
        <v>1515</v>
      </c>
      <c r="P216" s="32">
        <f t="shared" si="31"/>
        <v>173.06930693069307</v>
      </c>
      <c r="Q216" s="37" t="s">
        <v>219</v>
      </c>
      <c r="R216" t="s">
        <v>30</v>
      </c>
      <c r="T216" s="7">
        <v>45000</v>
      </c>
      <c r="U216"/>
      <c r="V216" t="s">
        <v>221</v>
      </c>
      <c r="W216">
        <v>401</v>
      </c>
      <c r="X216">
        <v>88</v>
      </c>
    </row>
    <row r="217" spans="1:25" x14ac:dyDescent="0.25">
      <c r="A217" t="s">
        <v>384</v>
      </c>
      <c r="B217" t="s">
        <v>385</v>
      </c>
      <c r="C217" s="17">
        <v>45072</v>
      </c>
      <c r="D217" s="7">
        <v>257500</v>
      </c>
      <c r="E217" t="s">
        <v>27</v>
      </c>
      <c r="F217" t="s">
        <v>28</v>
      </c>
      <c r="G217" s="7">
        <v>257500</v>
      </c>
      <c r="H217" s="7">
        <v>110600</v>
      </c>
      <c r="I217" s="12">
        <f t="shared" si="28"/>
        <v>42.951456310679617</v>
      </c>
      <c r="J217" s="7">
        <v>221225</v>
      </c>
      <c r="K217" s="7">
        <v>77068</v>
      </c>
      <c r="L217" s="7">
        <f t="shared" si="29"/>
        <v>180432</v>
      </c>
      <c r="M217" s="7">
        <v>173683.125</v>
      </c>
      <c r="N217" s="22">
        <f t="shared" si="30"/>
        <v>1.0388574019496712</v>
      </c>
      <c r="O217" s="27">
        <v>1504</v>
      </c>
      <c r="P217" s="32">
        <f t="shared" si="31"/>
        <v>119.96808510638297</v>
      </c>
      <c r="Q217" s="37" t="s">
        <v>219</v>
      </c>
      <c r="R217" t="s">
        <v>30</v>
      </c>
      <c r="T217" s="7">
        <v>71000</v>
      </c>
      <c r="U217"/>
      <c r="V217" t="s">
        <v>221</v>
      </c>
      <c r="W217">
        <v>401</v>
      </c>
      <c r="X217">
        <v>60</v>
      </c>
    </row>
    <row r="218" spans="1:25" x14ac:dyDescent="0.25">
      <c r="A218" t="s">
        <v>506</v>
      </c>
      <c r="B218" t="s">
        <v>507</v>
      </c>
      <c r="C218" s="17">
        <v>44722</v>
      </c>
      <c r="D218" s="7">
        <v>405000</v>
      </c>
      <c r="E218" t="s">
        <v>27</v>
      </c>
      <c r="F218" t="s">
        <v>28</v>
      </c>
      <c r="G218" s="7">
        <v>405000</v>
      </c>
      <c r="H218" s="7">
        <v>169300</v>
      </c>
      <c r="I218" s="12">
        <f t="shared" si="28"/>
        <v>41.802469135802468</v>
      </c>
      <c r="J218" s="7">
        <v>338556</v>
      </c>
      <c r="K218" s="7">
        <v>81207</v>
      </c>
      <c r="L218" s="7">
        <f t="shared" si="29"/>
        <v>323793</v>
      </c>
      <c r="M218" s="7">
        <v>310059.03125</v>
      </c>
      <c r="N218" s="22">
        <f t="shared" si="30"/>
        <v>1.0442946902550512</v>
      </c>
      <c r="O218" s="27">
        <v>1594</v>
      </c>
      <c r="P218" s="32">
        <f t="shared" si="31"/>
        <v>203.13237139272272</v>
      </c>
      <c r="Q218" s="37" t="s">
        <v>219</v>
      </c>
      <c r="R218" t="s">
        <v>30</v>
      </c>
      <c r="T218" s="7">
        <v>63000</v>
      </c>
      <c r="U218"/>
      <c r="V218" t="s">
        <v>221</v>
      </c>
      <c r="W218">
        <v>401</v>
      </c>
      <c r="X218">
        <v>79</v>
      </c>
    </row>
    <row r="219" spans="1:25" x14ac:dyDescent="0.25">
      <c r="A219" t="s">
        <v>488</v>
      </c>
      <c r="B219" t="s">
        <v>489</v>
      </c>
      <c r="C219" s="17">
        <v>45090</v>
      </c>
      <c r="D219" s="7">
        <v>392000</v>
      </c>
      <c r="E219" t="s">
        <v>27</v>
      </c>
      <c r="F219" t="s">
        <v>28</v>
      </c>
      <c r="G219" s="7">
        <v>392000</v>
      </c>
      <c r="H219" s="7">
        <v>158200</v>
      </c>
      <c r="I219" s="12">
        <f t="shared" si="28"/>
        <v>40.357142857142861</v>
      </c>
      <c r="J219" s="7">
        <v>316336</v>
      </c>
      <c r="K219" s="7">
        <v>75299</v>
      </c>
      <c r="L219" s="7">
        <f t="shared" si="29"/>
        <v>316701</v>
      </c>
      <c r="M219" s="7">
        <v>290406.03125</v>
      </c>
      <c r="N219" s="22">
        <f t="shared" si="30"/>
        <v>1.0905455325318765</v>
      </c>
      <c r="O219" s="27">
        <v>1550</v>
      </c>
      <c r="P219" s="32">
        <f t="shared" si="31"/>
        <v>204.3232258064516</v>
      </c>
      <c r="Q219" s="37" t="s">
        <v>219</v>
      </c>
      <c r="R219" t="s">
        <v>30</v>
      </c>
      <c r="T219" s="7">
        <v>63000</v>
      </c>
      <c r="U219"/>
      <c r="V219" t="s">
        <v>221</v>
      </c>
      <c r="W219">
        <v>401</v>
      </c>
      <c r="X219">
        <v>73</v>
      </c>
    </row>
    <row r="220" spans="1:25" x14ac:dyDescent="0.25">
      <c r="A220" t="s">
        <v>294</v>
      </c>
      <c r="B220" t="s">
        <v>295</v>
      </c>
      <c r="C220" s="17">
        <v>45148</v>
      </c>
      <c r="D220" s="7">
        <v>319200</v>
      </c>
      <c r="E220" t="s">
        <v>27</v>
      </c>
      <c r="F220" t="s">
        <v>28</v>
      </c>
      <c r="G220" s="7">
        <v>319200</v>
      </c>
      <c r="H220" s="7">
        <v>128300</v>
      </c>
      <c r="I220" s="12">
        <f t="shared" si="28"/>
        <v>40.194235588972433</v>
      </c>
      <c r="J220" s="7">
        <v>256652</v>
      </c>
      <c r="K220" s="7">
        <v>70642</v>
      </c>
      <c r="L220" s="7">
        <f t="shared" si="29"/>
        <v>248558</v>
      </c>
      <c r="M220" s="7">
        <v>224108.4375</v>
      </c>
      <c r="N220" s="22">
        <f t="shared" si="30"/>
        <v>1.1090970191606462</v>
      </c>
      <c r="O220" s="27">
        <v>1988</v>
      </c>
      <c r="P220" s="32">
        <f t="shared" si="31"/>
        <v>125.02917505030182</v>
      </c>
      <c r="Q220" s="37" t="s">
        <v>219</v>
      </c>
      <c r="R220" t="s">
        <v>30</v>
      </c>
      <c r="T220" s="7">
        <v>67200</v>
      </c>
      <c r="U220"/>
      <c r="V220" t="s">
        <v>296</v>
      </c>
      <c r="W220">
        <v>401</v>
      </c>
      <c r="X220">
        <v>59</v>
      </c>
    </row>
    <row r="221" spans="1:25" x14ac:dyDescent="0.25">
      <c r="A221" t="s">
        <v>482</v>
      </c>
      <c r="B221" t="s">
        <v>483</v>
      </c>
      <c r="C221" s="17">
        <v>44875</v>
      </c>
      <c r="D221" s="7">
        <v>279900</v>
      </c>
      <c r="E221" t="s">
        <v>27</v>
      </c>
      <c r="F221" t="s">
        <v>28</v>
      </c>
      <c r="G221" s="7">
        <v>279900</v>
      </c>
      <c r="H221" s="7">
        <v>113100</v>
      </c>
      <c r="I221" s="12">
        <f t="shared" si="28"/>
        <v>40.40728831725616</v>
      </c>
      <c r="J221" s="7">
        <v>226221</v>
      </c>
      <c r="K221" s="7">
        <v>67939</v>
      </c>
      <c r="L221" s="7">
        <f t="shared" si="29"/>
        <v>211961</v>
      </c>
      <c r="M221" s="7">
        <v>190701.203125</v>
      </c>
      <c r="N221" s="22">
        <f t="shared" si="30"/>
        <v>1.1114822377972347</v>
      </c>
      <c r="O221" s="27">
        <v>1302</v>
      </c>
      <c r="P221" s="32">
        <f t="shared" si="31"/>
        <v>162.79646697388634</v>
      </c>
      <c r="Q221" s="37" t="s">
        <v>219</v>
      </c>
      <c r="R221" t="s">
        <v>30</v>
      </c>
      <c r="T221" s="7">
        <v>63000</v>
      </c>
      <c r="U221"/>
      <c r="V221" t="s">
        <v>221</v>
      </c>
      <c r="W221">
        <v>401</v>
      </c>
      <c r="X221">
        <v>71</v>
      </c>
    </row>
    <row r="222" spans="1:25" x14ac:dyDescent="0.25">
      <c r="A222" t="s">
        <v>248</v>
      </c>
      <c r="B222" t="s">
        <v>249</v>
      </c>
      <c r="C222" s="17">
        <v>45063</v>
      </c>
      <c r="D222" s="7">
        <v>362000</v>
      </c>
      <c r="E222" t="s">
        <v>27</v>
      </c>
      <c r="F222" t="s">
        <v>28</v>
      </c>
      <c r="G222" s="7">
        <v>362000</v>
      </c>
      <c r="H222" s="7">
        <v>130200</v>
      </c>
      <c r="I222" s="12">
        <f t="shared" si="28"/>
        <v>35.966850828729278</v>
      </c>
      <c r="J222" s="7">
        <v>260398</v>
      </c>
      <c r="K222" s="7">
        <v>53746</v>
      </c>
      <c r="L222" s="7">
        <f t="shared" si="29"/>
        <v>308254</v>
      </c>
      <c r="M222" s="7">
        <v>248978.3125</v>
      </c>
      <c r="N222" s="22">
        <f t="shared" si="30"/>
        <v>1.2380757058910503</v>
      </c>
      <c r="O222" s="27">
        <v>1455</v>
      </c>
      <c r="P222" s="32">
        <f t="shared" si="31"/>
        <v>211.85841924398625</v>
      </c>
      <c r="Q222" s="37" t="s">
        <v>219</v>
      </c>
      <c r="R222" t="s">
        <v>30</v>
      </c>
      <c r="T222" s="7">
        <v>44000</v>
      </c>
      <c r="U222"/>
      <c r="V222" t="s">
        <v>221</v>
      </c>
      <c r="W222">
        <v>401</v>
      </c>
      <c r="X222">
        <v>82</v>
      </c>
    </row>
    <row r="223" spans="1:25" ht="15.75" thickBot="1" x14ac:dyDescent="0.3">
      <c r="A223" t="s">
        <v>388</v>
      </c>
      <c r="B223" t="s">
        <v>389</v>
      </c>
      <c r="C223" s="17">
        <v>44673</v>
      </c>
      <c r="D223" s="7">
        <v>280000</v>
      </c>
      <c r="E223" t="s">
        <v>27</v>
      </c>
      <c r="F223" t="s">
        <v>390</v>
      </c>
      <c r="G223" s="7">
        <v>280000</v>
      </c>
      <c r="H223" s="7">
        <v>103700</v>
      </c>
      <c r="I223" s="12">
        <f t="shared" si="28"/>
        <v>37.035714285714292</v>
      </c>
      <c r="J223" s="7">
        <v>207414</v>
      </c>
      <c r="K223" s="7">
        <v>76217</v>
      </c>
      <c r="L223" s="7">
        <f t="shared" si="29"/>
        <v>203783</v>
      </c>
      <c r="M223" s="7">
        <v>158068.671875</v>
      </c>
      <c r="N223" s="22">
        <f t="shared" si="30"/>
        <v>1.2892054926680898</v>
      </c>
      <c r="O223" s="27">
        <v>1286</v>
      </c>
      <c r="P223" s="32">
        <f t="shared" si="31"/>
        <v>158.46267496111975</v>
      </c>
      <c r="Q223" s="37" t="s">
        <v>219</v>
      </c>
      <c r="R223" t="s">
        <v>30</v>
      </c>
      <c r="T223" s="7">
        <v>71000</v>
      </c>
      <c r="U223"/>
      <c r="V223" t="s">
        <v>221</v>
      </c>
      <c r="W223">
        <v>401</v>
      </c>
      <c r="X223">
        <v>57</v>
      </c>
    </row>
    <row r="224" spans="1:25" ht="15.75" thickTop="1" x14ac:dyDescent="0.25">
      <c r="A224" s="3"/>
      <c r="B224" s="3"/>
      <c r="C224" s="18" t="s">
        <v>512</v>
      </c>
      <c r="D224" s="8">
        <f>+SUM(D151:D223)</f>
        <v>21730115</v>
      </c>
      <c r="E224" s="3"/>
      <c r="F224" s="3"/>
      <c r="G224" s="8">
        <f>+SUM(G151:G223)</f>
        <v>21730115</v>
      </c>
      <c r="H224" s="8">
        <f>+SUM(H151:H223)</f>
        <v>10791300</v>
      </c>
      <c r="I224" s="13"/>
      <c r="J224" s="8">
        <f>+SUM(J151:J223)</f>
        <v>21598485</v>
      </c>
      <c r="K224" s="8"/>
      <c r="L224" s="8">
        <f>+SUM(L151:L223)</f>
        <v>17238582</v>
      </c>
      <c r="M224" s="8">
        <f>+SUM(M151:M223)</f>
        <v>20591315.640625</v>
      </c>
      <c r="N224" s="23"/>
      <c r="O224" s="28"/>
      <c r="P224" s="33">
        <f>AVERAGE(P151:P223)</f>
        <v>139.3531391420515</v>
      </c>
      <c r="Q224" s="38"/>
      <c r="R224" s="43">
        <f>ABS(N226-N225)*100</f>
        <v>1.3105016738356401</v>
      </c>
      <c r="S224" s="3"/>
      <c r="T224" s="3"/>
      <c r="U224" s="8"/>
      <c r="V224" s="3"/>
      <c r="W224" s="3"/>
      <c r="X224" s="3"/>
      <c r="Y224" s="3"/>
    </row>
    <row r="225" spans="1:25" x14ac:dyDescent="0.25">
      <c r="A225" s="4"/>
      <c r="B225" s="4"/>
      <c r="C225" s="19"/>
      <c r="D225" s="9"/>
      <c r="E225" s="4"/>
      <c r="F225" s="4"/>
      <c r="G225" s="9"/>
      <c r="H225" s="9" t="s">
        <v>513</v>
      </c>
      <c r="I225" s="14">
        <f>H224/G224*100</f>
        <v>49.660574736949158</v>
      </c>
      <c r="J225" s="9"/>
      <c r="K225" s="9"/>
      <c r="L225" s="9"/>
      <c r="M225" s="9" t="s">
        <v>514</v>
      </c>
      <c r="N225" s="24">
        <f>L224/M224</f>
        <v>0.83717729847186995</v>
      </c>
      <c r="O225" s="29"/>
      <c r="P225" s="34" t="s">
        <v>515</v>
      </c>
      <c r="Q225" s="39">
        <f>STDEV(N151:N223)</f>
        <v>0.13446782643669195</v>
      </c>
      <c r="R225" s="44"/>
      <c r="S225" s="4"/>
      <c r="T225" s="4"/>
      <c r="U225" s="9"/>
      <c r="V225" s="4"/>
      <c r="W225" s="4"/>
      <c r="X225" s="4"/>
      <c r="Y225" s="4"/>
    </row>
    <row r="226" spans="1:25" ht="15.75" thickBot="1" x14ac:dyDescent="0.3">
      <c r="A226" s="5"/>
      <c r="B226" s="5"/>
      <c r="C226" s="20"/>
      <c r="D226" s="10"/>
      <c r="E226" s="5"/>
      <c r="F226" s="5"/>
      <c r="G226" s="10"/>
      <c r="H226" s="10" t="s">
        <v>516</v>
      </c>
      <c r="I226" s="15">
        <f>STDEV(I151:I223)</f>
        <v>5.679976838887522</v>
      </c>
      <c r="J226" s="10"/>
      <c r="K226" s="10"/>
      <c r="L226" s="10"/>
      <c r="M226" s="10" t="s">
        <v>517</v>
      </c>
      <c r="N226" s="25">
        <f>AVERAGE(N151:N223)</f>
        <v>0.85028231521022635</v>
      </c>
      <c r="O226" s="30"/>
      <c r="P226" s="35"/>
      <c r="Q226" s="46"/>
      <c r="R226" s="45"/>
      <c r="S226" s="5"/>
      <c r="T226" s="5"/>
      <c r="U226" s="10"/>
      <c r="V226" s="5"/>
      <c r="W226" s="5"/>
      <c r="X226" s="5"/>
      <c r="Y226" s="5"/>
    </row>
    <row r="227" spans="1:25" x14ac:dyDescent="0.25">
      <c r="M227" s="47" t="s">
        <v>522</v>
      </c>
      <c r="N227" s="48">
        <v>0.83</v>
      </c>
    </row>
    <row r="228" spans="1:25" ht="15.75" thickBot="1" x14ac:dyDescent="0.3">
      <c r="M228" s="49" t="s">
        <v>519</v>
      </c>
      <c r="N228" s="50">
        <v>0.84</v>
      </c>
    </row>
  </sheetData>
  <conditionalFormatting sqref="A3:X104 A121:X143 A151:X223">
    <cfRule type="expression" dxfId="5" priority="7" stopIfTrue="1">
      <formula>MOD(ROW(),4)&gt;1</formula>
    </cfRule>
    <cfRule type="expression" dxfId="4" priority="8" stopIfTrue="1">
      <formula>MOD(ROW(),4)&lt;2</formula>
    </cfRule>
  </conditionalFormatting>
  <conditionalFormatting sqref="A112:X113">
    <cfRule type="expression" dxfId="3" priority="5" stopIfTrue="1">
      <formula>MOD(ROW(),4)&gt;1</formula>
    </cfRule>
    <cfRule type="expression" dxfId="2" priority="6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CDB2B-1A35-490E-BFE0-903033382AFE}">
  <dimension ref="A1:AX36"/>
  <sheetViews>
    <sheetView topLeftCell="G18" workbookViewId="0">
      <selection activeCell="N39" sqref="N39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17" bestFit="1" customWidth="1"/>
    <col min="4" max="4" width="11.85546875" style="7" bestFit="1" customWidth="1"/>
    <col min="5" max="5" width="5.5703125" bestFit="1" customWidth="1"/>
    <col min="6" max="6" width="38.42578125" bestFit="1" customWidth="1"/>
    <col min="7" max="7" width="11.85546875" style="7" bestFit="1" customWidth="1"/>
    <col min="8" max="8" width="12.7109375" style="7" bestFit="1" customWidth="1"/>
    <col min="9" max="9" width="12.85546875" style="12" bestFit="1" customWidth="1"/>
    <col min="10" max="10" width="13.42578125" style="7" bestFit="1" customWidth="1"/>
    <col min="11" max="11" width="11" style="7" bestFit="1" customWidth="1"/>
    <col min="12" max="12" width="13.5703125" style="7" bestFit="1" customWidth="1"/>
    <col min="13" max="13" width="12.7109375" style="7" bestFit="1" customWidth="1"/>
    <col min="14" max="14" width="7.7109375" style="22" bestFit="1" customWidth="1"/>
    <col min="15" max="15" width="10.140625" style="27" bestFit="1" customWidth="1"/>
    <col min="16" max="16" width="15.5703125" style="32" bestFit="1" customWidth="1"/>
    <col min="17" max="17" width="8.7109375" style="40" bestFit="1" customWidth="1"/>
    <col min="18" max="18" width="18.85546875" style="42" bestFit="1" customWidth="1"/>
    <col min="19" max="19" width="13.28515625" bestFit="1" customWidth="1"/>
    <col min="20" max="20" width="9.42578125" bestFit="1" customWidth="1"/>
    <col min="21" max="21" width="10.7109375" style="7" bestFit="1" customWidth="1"/>
    <col min="22" max="22" width="36.5703125" bestFit="1" customWidth="1"/>
    <col min="23" max="23" width="29" bestFit="1" customWidth="1"/>
    <col min="24" max="25" width="13.7109375" bestFit="1" customWidth="1"/>
  </cols>
  <sheetData>
    <row r="1" spans="1:50" x14ac:dyDescent="0.25">
      <c r="A1" s="51" t="s">
        <v>524</v>
      </c>
    </row>
    <row r="2" spans="1:50" x14ac:dyDescent="0.25">
      <c r="A2" s="1" t="s">
        <v>0</v>
      </c>
      <c r="B2" s="1" t="s">
        <v>1</v>
      </c>
      <c r="C2" s="16" t="s">
        <v>2</v>
      </c>
      <c r="D2" s="6" t="s">
        <v>3</v>
      </c>
      <c r="E2" s="1" t="s">
        <v>4</v>
      </c>
      <c r="F2" s="1" t="s">
        <v>5</v>
      </c>
      <c r="G2" s="6" t="s">
        <v>6</v>
      </c>
      <c r="H2" s="6" t="s">
        <v>7</v>
      </c>
      <c r="I2" s="11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21" t="s">
        <v>13</v>
      </c>
      <c r="O2" s="26" t="s">
        <v>14</v>
      </c>
      <c r="P2" s="31" t="s">
        <v>15</v>
      </c>
      <c r="Q2" s="36" t="s">
        <v>16</v>
      </c>
      <c r="R2" s="41" t="s">
        <v>17</v>
      </c>
      <c r="S2" s="1" t="s">
        <v>18</v>
      </c>
      <c r="T2" s="1" t="s">
        <v>19</v>
      </c>
      <c r="U2" s="6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x14ac:dyDescent="0.25">
      <c r="A3" t="s">
        <v>470</v>
      </c>
      <c r="B3" t="s">
        <v>471</v>
      </c>
      <c r="C3" s="17">
        <v>44832</v>
      </c>
      <c r="D3" s="7">
        <v>140000</v>
      </c>
      <c r="E3" t="s">
        <v>27</v>
      </c>
      <c r="F3" t="s">
        <v>28</v>
      </c>
      <c r="G3" s="7">
        <v>140000</v>
      </c>
      <c r="H3" s="7">
        <v>93200</v>
      </c>
      <c r="I3" s="12">
        <f t="shared" ref="I3:I31" si="0">H3/G3*100</f>
        <v>66.571428571428569</v>
      </c>
      <c r="J3" s="7">
        <v>186324</v>
      </c>
      <c r="K3" s="7">
        <v>91252</v>
      </c>
      <c r="L3" s="7">
        <f t="shared" ref="L3:L31" si="1">G3-K3</f>
        <v>48748</v>
      </c>
      <c r="M3" s="7">
        <v>106822.46875</v>
      </c>
      <c r="N3" s="22">
        <f t="shared" ref="N3:N31" si="2">L3/M3</f>
        <v>0.45634594079721641</v>
      </c>
      <c r="O3" s="27">
        <v>1140</v>
      </c>
      <c r="P3" s="32">
        <f t="shared" ref="P3:P31" si="3">L3/O3</f>
        <v>42.761403508771927</v>
      </c>
      <c r="Q3" s="37" t="s">
        <v>409</v>
      </c>
      <c r="R3" s="42">
        <f>ABS(N28-N3)*100</f>
        <v>69.014399659610604</v>
      </c>
      <c r="S3" t="s">
        <v>30</v>
      </c>
      <c r="U3" s="7">
        <v>86490</v>
      </c>
      <c r="W3" t="s">
        <v>417</v>
      </c>
      <c r="X3">
        <v>401</v>
      </c>
      <c r="Y3">
        <v>45</v>
      </c>
    </row>
    <row r="4" spans="1:50" x14ac:dyDescent="0.25">
      <c r="A4" t="s">
        <v>451</v>
      </c>
      <c r="B4" t="s">
        <v>452</v>
      </c>
      <c r="C4" s="17">
        <v>44877</v>
      </c>
      <c r="D4" s="7">
        <v>107400</v>
      </c>
      <c r="E4" t="s">
        <v>27</v>
      </c>
      <c r="F4" t="s">
        <v>28</v>
      </c>
      <c r="G4" s="7">
        <v>107400</v>
      </c>
      <c r="H4" s="7">
        <v>77500</v>
      </c>
      <c r="I4" s="12">
        <f t="shared" si="0"/>
        <v>72.160148975791444</v>
      </c>
      <c r="J4" s="7">
        <v>155055</v>
      </c>
      <c r="K4" s="7">
        <v>47044</v>
      </c>
      <c r="L4" s="7">
        <f t="shared" si="1"/>
        <v>60356</v>
      </c>
      <c r="M4" s="7">
        <v>121360.671875</v>
      </c>
      <c r="N4" s="22">
        <f t="shared" si="2"/>
        <v>0.49732750377458307</v>
      </c>
      <c r="O4" s="27">
        <v>1728</v>
      </c>
      <c r="P4" s="32">
        <f t="shared" si="3"/>
        <v>34.92824074074074</v>
      </c>
      <c r="Q4" s="37" t="s">
        <v>409</v>
      </c>
      <c r="R4" s="42">
        <f>ABS(N35-N4)*100</f>
        <v>39.267249622541698</v>
      </c>
      <c r="S4" t="s">
        <v>58</v>
      </c>
      <c r="U4" s="7">
        <v>40920</v>
      </c>
      <c r="W4" t="s">
        <v>417</v>
      </c>
      <c r="X4">
        <v>401</v>
      </c>
      <c r="Y4">
        <v>45</v>
      </c>
    </row>
    <row r="5" spans="1:50" x14ac:dyDescent="0.25">
      <c r="A5" t="s">
        <v>448</v>
      </c>
      <c r="B5" t="s">
        <v>449</v>
      </c>
      <c r="C5" s="17">
        <v>45077</v>
      </c>
      <c r="D5" s="7">
        <v>185000</v>
      </c>
      <c r="E5" t="s">
        <v>27</v>
      </c>
      <c r="F5" t="s">
        <v>28</v>
      </c>
      <c r="G5" s="7">
        <v>185000</v>
      </c>
      <c r="H5" s="7">
        <v>128600</v>
      </c>
      <c r="I5" s="12">
        <f t="shared" si="0"/>
        <v>69.513513513513516</v>
      </c>
      <c r="J5" s="7">
        <v>257162</v>
      </c>
      <c r="K5" s="7">
        <v>76175</v>
      </c>
      <c r="L5" s="7">
        <f t="shared" si="1"/>
        <v>108825</v>
      </c>
      <c r="M5" s="7">
        <v>203356.1875</v>
      </c>
      <c r="N5" s="22">
        <f t="shared" si="2"/>
        <v>0.53514476907667241</v>
      </c>
      <c r="O5" s="27">
        <v>1785</v>
      </c>
      <c r="P5" s="32">
        <f t="shared" si="3"/>
        <v>60.966386554621849</v>
      </c>
      <c r="Q5" s="37" t="s">
        <v>409</v>
      </c>
      <c r="R5" s="42">
        <f>ABS(N37-N5)*100</f>
        <v>53.514476907667245</v>
      </c>
      <c r="S5" t="s">
        <v>30</v>
      </c>
      <c r="U5" s="7">
        <v>65200</v>
      </c>
      <c r="W5" t="s">
        <v>450</v>
      </c>
      <c r="X5">
        <v>401</v>
      </c>
      <c r="Y5">
        <v>65</v>
      </c>
    </row>
    <row r="6" spans="1:50" x14ac:dyDescent="0.25">
      <c r="A6" t="s">
        <v>476</v>
      </c>
      <c r="B6" t="s">
        <v>477</v>
      </c>
      <c r="C6" s="17">
        <v>45149</v>
      </c>
      <c r="D6" s="7">
        <v>170000</v>
      </c>
      <c r="E6" t="s">
        <v>413</v>
      </c>
      <c r="F6" t="s">
        <v>28</v>
      </c>
      <c r="G6" s="7">
        <v>170000</v>
      </c>
      <c r="H6" s="7">
        <v>110300</v>
      </c>
      <c r="I6" s="12">
        <f t="shared" si="0"/>
        <v>64.882352941176464</v>
      </c>
      <c r="J6" s="7">
        <v>220523</v>
      </c>
      <c r="K6" s="7">
        <v>58569</v>
      </c>
      <c r="L6" s="7">
        <f t="shared" si="1"/>
        <v>111431</v>
      </c>
      <c r="M6" s="7">
        <v>181970.78125</v>
      </c>
      <c r="N6" s="22">
        <f t="shared" si="2"/>
        <v>0.61235655106030928</v>
      </c>
      <c r="O6" s="27">
        <v>2654</v>
      </c>
      <c r="P6" s="32">
        <f t="shared" si="3"/>
        <v>41.986058779201208</v>
      </c>
      <c r="Q6" s="37" t="s">
        <v>409</v>
      </c>
      <c r="R6" s="42">
        <f>ABS(N28-N6)*100</f>
        <v>53.413338633301308</v>
      </c>
      <c r="S6" t="s">
        <v>58</v>
      </c>
      <c r="U6" s="7">
        <v>49600</v>
      </c>
      <c r="W6" t="s">
        <v>417</v>
      </c>
      <c r="X6">
        <v>401</v>
      </c>
      <c r="Y6">
        <v>45</v>
      </c>
    </row>
    <row r="7" spans="1:50" x14ac:dyDescent="0.25">
      <c r="A7" t="s">
        <v>459</v>
      </c>
      <c r="B7" t="s">
        <v>460</v>
      </c>
      <c r="C7" s="17">
        <v>44294</v>
      </c>
      <c r="D7" s="7">
        <v>132000</v>
      </c>
      <c r="E7" t="s">
        <v>27</v>
      </c>
      <c r="F7" t="s">
        <v>28</v>
      </c>
      <c r="G7" s="7">
        <v>132000</v>
      </c>
      <c r="H7" s="7">
        <v>79100</v>
      </c>
      <c r="I7" s="12">
        <f t="shared" si="0"/>
        <v>59.924242424242422</v>
      </c>
      <c r="J7" s="7">
        <v>158262</v>
      </c>
      <c r="K7" s="7">
        <v>71261</v>
      </c>
      <c r="L7" s="7">
        <f t="shared" si="1"/>
        <v>60739</v>
      </c>
      <c r="M7" s="7">
        <v>97753.9296875</v>
      </c>
      <c r="N7" s="22">
        <f t="shared" si="2"/>
        <v>0.62134586501198041</v>
      </c>
      <c r="O7" s="27">
        <v>1056</v>
      </c>
      <c r="P7" s="32">
        <f t="shared" si="3"/>
        <v>57.517992424242422</v>
      </c>
      <c r="Q7" s="37" t="s">
        <v>409</v>
      </c>
      <c r="R7" s="42">
        <f>ABS(N33-N7)*100</f>
        <v>26.624606371596236</v>
      </c>
      <c r="S7" t="s">
        <v>30</v>
      </c>
      <c r="U7" s="7">
        <v>65175</v>
      </c>
      <c r="W7" t="s">
        <v>410</v>
      </c>
      <c r="X7">
        <v>401</v>
      </c>
      <c r="Y7">
        <v>50</v>
      </c>
    </row>
    <row r="8" spans="1:50" x14ac:dyDescent="0.25">
      <c r="A8" t="s">
        <v>474</v>
      </c>
      <c r="B8" t="s">
        <v>475</v>
      </c>
      <c r="C8" s="17">
        <v>44544</v>
      </c>
      <c r="D8" s="7">
        <v>129900</v>
      </c>
      <c r="E8" t="s">
        <v>27</v>
      </c>
      <c r="F8" t="s">
        <v>28</v>
      </c>
      <c r="G8" s="7">
        <v>129900</v>
      </c>
      <c r="H8" s="7">
        <v>78600</v>
      </c>
      <c r="I8" s="12">
        <f t="shared" si="0"/>
        <v>60.508083140877602</v>
      </c>
      <c r="J8" s="7">
        <v>157151</v>
      </c>
      <c r="K8" s="7">
        <v>63465</v>
      </c>
      <c r="L8" s="7">
        <f t="shared" si="1"/>
        <v>66435</v>
      </c>
      <c r="M8" s="7">
        <v>105265.171875</v>
      </c>
      <c r="N8" s="22">
        <f t="shared" si="2"/>
        <v>0.63112042489124565</v>
      </c>
      <c r="O8" s="27">
        <v>1048</v>
      </c>
      <c r="P8" s="32">
        <f t="shared" si="3"/>
        <v>63.392175572519086</v>
      </c>
      <c r="Q8" s="37" t="s">
        <v>409</v>
      </c>
      <c r="R8" s="42">
        <f>ABS(N31-N8)*100</f>
        <v>64.25701619213406</v>
      </c>
      <c r="S8" t="s">
        <v>30</v>
      </c>
      <c r="U8" s="7">
        <v>59830</v>
      </c>
      <c r="W8" t="s">
        <v>417</v>
      </c>
      <c r="X8">
        <v>401</v>
      </c>
      <c r="Y8">
        <v>45</v>
      </c>
    </row>
    <row r="9" spans="1:50" x14ac:dyDescent="0.25">
      <c r="A9" t="s">
        <v>435</v>
      </c>
      <c r="B9" t="s">
        <v>436</v>
      </c>
      <c r="C9" s="17">
        <v>44358</v>
      </c>
      <c r="D9" s="7">
        <v>139900</v>
      </c>
      <c r="E9" t="s">
        <v>27</v>
      </c>
      <c r="F9" t="s">
        <v>28</v>
      </c>
      <c r="G9" s="7">
        <v>139900</v>
      </c>
      <c r="H9" s="7">
        <v>85500</v>
      </c>
      <c r="I9" s="12">
        <f t="shared" si="0"/>
        <v>61.115082201572555</v>
      </c>
      <c r="J9" s="7">
        <v>170970</v>
      </c>
      <c r="K9" s="7">
        <v>60722</v>
      </c>
      <c r="L9" s="7">
        <f t="shared" si="1"/>
        <v>79178</v>
      </c>
      <c r="M9" s="7">
        <v>123874.15625</v>
      </c>
      <c r="N9" s="22">
        <f t="shared" si="2"/>
        <v>0.63918094295798689</v>
      </c>
      <c r="O9" s="27">
        <v>1219</v>
      </c>
      <c r="P9" s="32">
        <f t="shared" si="3"/>
        <v>64.953240360951597</v>
      </c>
      <c r="Q9" s="37" t="s">
        <v>409</v>
      </c>
      <c r="R9" s="42">
        <f>ABS(N48-N9)*100</f>
        <v>63.918094295798689</v>
      </c>
      <c r="S9" t="s">
        <v>30</v>
      </c>
      <c r="U9" s="7">
        <v>40920</v>
      </c>
      <c r="W9" t="s">
        <v>417</v>
      </c>
      <c r="X9">
        <v>401</v>
      </c>
      <c r="Y9">
        <v>57</v>
      </c>
    </row>
    <row r="10" spans="1:50" x14ac:dyDescent="0.25">
      <c r="A10" t="s">
        <v>426</v>
      </c>
      <c r="B10" t="s">
        <v>427</v>
      </c>
      <c r="C10" s="17">
        <v>44908</v>
      </c>
      <c r="D10" s="7">
        <v>110000</v>
      </c>
      <c r="E10" t="s">
        <v>27</v>
      </c>
      <c r="F10" t="s">
        <v>28</v>
      </c>
      <c r="G10" s="7">
        <v>110000</v>
      </c>
      <c r="H10" s="7">
        <v>63900</v>
      </c>
      <c r="I10" s="12">
        <f t="shared" si="0"/>
        <v>58.090909090909093</v>
      </c>
      <c r="J10" s="7">
        <v>127784</v>
      </c>
      <c r="K10" s="7">
        <v>41881</v>
      </c>
      <c r="L10" s="7">
        <f t="shared" si="1"/>
        <v>68119</v>
      </c>
      <c r="M10" s="7">
        <v>96520.2265625</v>
      </c>
      <c r="N10" s="22">
        <f t="shared" si="2"/>
        <v>0.70574844699406836</v>
      </c>
      <c r="O10" s="27">
        <v>1624</v>
      </c>
      <c r="P10" s="32">
        <f t="shared" si="3"/>
        <v>41.945197044334975</v>
      </c>
      <c r="Q10" s="37" t="s">
        <v>409</v>
      </c>
      <c r="R10" s="42">
        <f>ABS(N54-N10)*100</f>
        <v>70.574844699406839</v>
      </c>
      <c r="S10" t="s">
        <v>58</v>
      </c>
      <c r="U10" s="7">
        <v>40920</v>
      </c>
      <c r="W10" t="s">
        <v>417</v>
      </c>
      <c r="X10">
        <v>401</v>
      </c>
      <c r="Y10">
        <v>45</v>
      </c>
    </row>
    <row r="11" spans="1:50" x14ac:dyDescent="0.25">
      <c r="A11" t="s">
        <v>428</v>
      </c>
      <c r="B11" t="s">
        <v>429</v>
      </c>
      <c r="C11" s="17">
        <v>44575</v>
      </c>
      <c r="D11" s="7">
        <v>90000</v>
      </c>
      <c r="E11" t="s">
        <v>27</v>
      </c>
      <c r="F11" t="s">
        <v>28</v>
      </c>
      <c r="G11" s="7">
        <v>90000</v>
      </c>
      <c r="H11" s="7">
        <v>50200</v>
      </c>
      <c r="I11" s="12">
        <f t="shared" si="0"/>
        <v>55.777777777777779</v>
      </c>
      <c r="J11" s="7">
        <v>100409</v>
      </c>
      <c r="K11" s="7">
        <v>43159</v>
      </c>
      <c r="L11" s="7">
        <f t="shared" si="1"/>
        <v>46841</v>
      </c>
      <c r="M11" s="7">
        <v>64325.84375</v>
      </c>
      <c r="N11" s="22">
        <f t="shared" si="2"/>
        <v>0.72818321951665033</v>
      </c>
      <c r="O11" s="27">
        <v>780</v>
      </c>
      <c r="P11" s="32">
        <f t="shared" si="3"/>
        <v>60.052564102564105</v>
      </c>
      <c r="Q11" s="37" t="s">
        <v>409</v>
      </c>
      <c r="R11" s="42">
        <f>ABS(N54-N11)*100</f>
        <v>72.818321951665027</v>
      </c>
      <c r="S11" t="s">
        <v>30</v>
      </c>
      <c r="U11" s="7">
        <v>40920</v>
      </c>
      <c r="W11" t="s">
        <v>417</v>
      </c>
      <c r="X11">
        <v>401</v>
      </c>
      <c r="Y11">
        <v>45</v>
      </c>
    </row>
    <row r="12" spans="1:50" x14ac:dyDescent="0.25">
      <c r="A12" t="s">
        <v>420</v>
      </c>
      <c r="B12" t="s">
        <v>421</v>
      </c>
      <c r="C12" s="17">
        <v>44495</v>
      </c>
      <c r="D12" s="7">
        <v>144900</v>
      </c>
      <c r="E12" t="s">
        <v>27</v>
      </c>
      <c r="F12" t="s">
        <v>28</v>
      </c>
      <c r="G12" s="7">
        <v>144900</v>
      </c>
      <c r="H12" s="7">
        <v>79900</v>
      </c>
      <c r="I12" s="12">
        <f t="shared" si="0"/>
        <v>55.141476880607321</v>
      </c>
      <c r="J12" s="7">
        <v>159812</v>
      </c>
      <c r="K12" s="7">
        <v>64741</v>
      </c>
      <c r="L12" s="7">
        <f t="shared" si="1"/>
        <v>80159</v>
      </c>
      <c r="M12" s="7">
        <v>106821.3515625</v>
      </c>
      <c r="N12" s="22">
        <f t="shared" si="2"/>
        <v>0.75040241325817569</v>
      </c>
      <c r="O12" s="27">
        <v>1472</v>
      </c>
      <c r="P12" s="32">
        <f t="shared" si="3"/>
        <v>54.455842391304351</v>
      </c>
      <c r="Q12" s="37" t="s">
        <v>409</v>
      </c>
      <c r="R12" s="42">
        <f>ABS(N59-N12)*100</f>
        <v>75.040241325817576</v>
      </c>
      <c r="S12" t="s">
        <v>58</v>
      </c>
      <c r="U12" s="7">
        <v>55800</v>
      </c>
      <c r="W12" t="s">
        <v>417</v>
      </c>
      <c r="X12">
        <v>401</v>
      </c>
      <c r="Y12">
        <v>45</v>
      </c>
    </row>
    <row r="13" spans="1:50" x14ac:dyDescent="0.25">
      <c r="A13" t="s">
        <v>422</v>
      </c>
      <c r="B13" t="s">
        <v>423</v>
      </c>
      <c r="C13" s="17">
        <v>44706</v>
      </c>
      <c r="D13" s="7">
        <v>115000</v>
      </c>
      <c r="E13" t="s">
        <v>27</v>
      </c>
      <c r="F13" t="s">
        <v>28</v>
      </c>
      <c r="G13" s="7">
        <v>115000</v>
      </c>
      <c r="H13" s="7">
        <v>61500</v>
      </c>
      <c r="I13" s="12">
        <f t="shared" si="0"/>
        <v>53.478260869565219</v>
      </c>
      <c r="J13" s="7">
        <v>122973</v>
      </c>
      <c r="K13" s="7">
        <v>46011</v>
      </c>
      <c r="L13" s="7">
        <f t="shared" si="1"/>
        <v>68989</v>
      </c>
      <c r="M13" s="7">
        <v>86474.15625</v>
      </c>
      <c r="N13" s="22">
        <f t="shared" si="2"/>
        <v>0.79779905340215451</v>
      </c>
      <c r="O13" s="27">
        <v>864</v>
      </c>
      <c r="P13" s="32">
        <f t="shared" si="3"/>
        <v>79.848379629629633</v>
      </c>
      <c r="Q13" s="37" t="s">
        <v>409</v>
      </c>
      <c r="R13" s="42">
        <f>ABS(N59-N13)*100</f>
        <v>79.77990534021545</v>
      </c>
      <c r="S13" t="s">
        <v>30</v>
      </c>
      <c r="U13" s="7">
        <v>40920</v>
      </c>
      <c r="W13" t="s">
        <v>417</v>
      </c>
      <c r="X13">
        <v>401</v>
      </c>
      <c r="Y13">
        <v>59</v>
      </c>
    </row>
    <row r="14" spans="1:50" x14ac:dyDescent="0.25">
      <c r="A14" t="s">
        <v>453</v>
      </c>
      <c r="B14" t="s">
        <v>454</v>
      </c>
      <c r="C14" s="17">
        <v>44533</v>
      </c>
      <c r="D14" s="7">
        <v>240000</v>
      </c>
      <c r="E14" t="s">
        <v>27</v>
      </c>
      <c r="F14" t="s">
        <v>28</v>
      </c>
      <c r="G14" s="7">
        <v>240000</v>
      </c>
      <c r="H14" s="7">
        <v>129600</v>
      </c>
      <c r="I14" s="12">
        <f t="shared" si="0"/>
        <v>54</v>
      </c>
      <c r="J14" s="7">
        <v>259163</v>
      </c>
      <c r="K14" s="7">
        <v>36379</v>
      </c>
      <c r="L14" s="7">
        <f t="shared" si="1"/>
        <v>203621</v>
      </c>
      <c r="M14" s="7">
        <v>250319.09375</v>
      </c>
      <c r="N14" s="22">
        <f t="shared" si="2"/>
        <v>0.81344573819591015</v>
      </c>
      <c r="O14" s="27">
        <v>1868</v>
      </c>
      <c r="P14" s="32">
        <f t="shared" si="3"/>
        <v>109.00481798715204</v>
      </c>
      <c r="Q14" s="37" t="s">
        <v>409</v>
      </c>
      <c r="R14" s="42">
        <f>ABS(N43-N14)*100</f>
        <v>81.34457381959102</v>
      </c>
      <c r="S14" t="s">
        <v>30</v>
      </c>
      <c r="U14" s="7">
        <v>34320</v>
      </c>
      <c r="W14" t="s">
        <v>410</v>
      </c>
      <c r="X14">
        <v>401</v>
      </c>
      <c r="Y14">
        <v>73</v>
      </c>
    </row>
    <row r="15" spans="1:50" x14ac:dyDescent="0.25">
      <c r="A15" t="s">
        <v>445</v>
      </c>
      <c r="B15" t="s">
        <v>446</v>
      </c>
      <c r="C15" s="17">
        <v>44713</v>
      </c>
      <c r="D15" s="7">
        <v>82400</v>
      </c>
      <c r="E15" t="s">
        <v>27</v>
      </c>
      <c r="F15" t="s">
        <v>28</v>
      </c>
      <c r="G15" s="7">
        <v>82400</v>
      </c>
      <c r="H15" s="7">
        <v>41200</v>
      </c>
      <c r="I15" s="12">
        <f t="shared" si="0"/>
        <v>50</v>
      </c>
      <c r="J15" s="7">
        <v>82302</v>
      </c>
      <c r="K15" s="7">
        <v>49361</v>
      </c>
      <c r="L15" s="7">
        <f t="shared" si="1"/>
        <v>33039</v>
      </c>
      <c r="M15" s="7">
        <v>37012.359375</v>
      </c>
      <c r="N15" s="22">
        <f t="shared" si="2"/>
        <v>0.89264776841857307</v>
      </c>
      <c r="O15" s="27">
        <v>908</v>
      </c>
      <c r="P15" s="32">
        <f t="shared" si="3"/>
        <v>36.386563876651984</v>
      </c>
      <c r="Q15" s="37" t="s">
        <v>409</v>
      </c>
      <c r="R15" s="42">
        <f>ABS(N48-N15)*100</f>
        <v>89.264776841857312</v>
      </c>
      <c r="S15" t="s">
        <v>71</v>
      </c>
      <c r="U15" s="7">
        <v>48695</v>
      </c>
      <c r="W15" t="s">
        <v>447</v>
      </c>
      <c r="X15">
        <v>401</v>
      </c>
      <c r="Y15">
        <v>25</v>
      </c>
    </row>
    <row r="16" spans="1:50" x14ac:dyDescent="0.25">
      <c r="A16" t="s">
        <v>441</v>
      </c>
      <c r="B16" t="s">
        <v>442</v>
      </c>
      <c r="C16" s="17">
        <v>45163</v>
      </c>
      <c r="D16" s="7">
        <v>175000</v>
      </c>
      <c r="E16" t="s">
        <v>413</v>
      </c>
      <c r="F16" t="s">
        <v>28</v>
      </c>
      <c r="G16" s="7">
        <v>175000</v>
      </c>
      <c r="H16" s="7">
        <v>86400</v>
      </c>
      <c r="I16" s="12">
        <f t="shared" si="0"/>
        <v>49.371428571428574</v>
      </c>
      <c r="J16" s="7">
        <v>172765</v>
      </c>
      <c r="K16" s="7">
        <v>64355</v>
      </c>
      <c r="L16" s="7">
        <f t="shared" si="1"/>
        <v>110645</v>
      </c>
      <c r="M16" s="7">
        <v>121808.9921875</v>
      </c>
      <c r="N16" s="22">
        <f t="shared" si="2"/>
        <v>0.90834837406490221</v>
      </c>
      <c r="O16" s="27">
        <v>1208</v>
      </c>
      <c r="P16" s="32">
        <f t="shared" si="3"/>
        <v>91.59354304635761</v>
      </c>
      <c r="Q16" s="37" t="s">
        <v>409</v>
      </c>
      <c r="R16" s="42">
        <f>ABS(N51-N16)*100</f>
        <v>90.834837406490223</v>
      </c>
      <c r="S16" t="s">
        <v>71</v>
      </c>
      <c r="U16" s="7">
        <v>61380</v>
      </c>
      <c r="W16" t="s">
        <v>417</v>
      </c>
      <c r="X16">
        <v>401</v>
      </c>
      <c r="Y16">
        <v>57</v>
      </c>
    </row>
    <row r="17" spans="1:25" x14ac:dyDescent="0.25">
      <c r="A17" t="s">
        <v>407</v>
      </c>
      <c r="B17" t="s">
        <v>408</v>
      </c>
      <c r="C17" s="17">
        <v>44421</v>
      </c>
      <c r="D17" s="7">
        <v>240000</v>
      </c>
      <c r="E17" t="s">
        <v>27</v>
      </c>
      <c r="F17" t="s">
        <v>28</v>
      </c>
      <c r="G17" s="7">
        <v>240000</v>
      </c>
      <c r="H17" s="7">
        <v>114900</v>
      </c>
      <c r="I17" s="12">
        <f t="shared" si="0"/>
        <v>47.875</v>
      </c>
      <c r="J17" s="7">
        <v>229805</v>
      </c>
      <c r="K17" s="7">
        <v>35925</v>
      </c>
      <c r="L17" s="7">
        <f t="shared" si="1"/>
        <v>204075</v>
      </c>
      <c r="M17" s="7">
        <v>217842.703125</v>
      </c>
      <c r="N17" s="22">
        <f t="shared" si="2"/>
        <v>0.93679979669963986</v>
      </c>
      <c r="O17" s="27">
        <v>1428</v>
      </c>
      <c r="P17" s="32">
        <f t="shared" si="3"/>
        <v>142.90966386554621</v>
      </c>
      <c r="Q17" s="37" t="s">
        <v>409</v>
      </c>
      <c r="R17" s="42">
        <f>ABS(N68-N17)*100</f>
        <v>93.679979669963984</v>
      </c>
      <c r="S17" t="s">
        <v>30</v>
      </c>
      <c r="U17" s="7">
        <v>28160</v>
      </c>
      <c r="W17" t="s">
        <v>410</v>
      </c>
      <c r="X17">
        <v>401</v>
      </c>
      <c r="Y17">
        <v>70</v>
      </c>
    </row>
    <row r="18" spans="1:25" x14ac:dyDescent="0.25">
      <c r="A18" t="s">
        <v>443</v>
      </c>
      <c r="B18" t="s">
        <v>444</v>
      </c>
      <c r="C18" s="17">
        <v>44769</v>
      </c>
      <c r="D18" s="7">
        <v>255000</v>
      </c>
      <c r="E18" t="s">
        <v>27</v>
      </c>
      <c r="F18" t="s">
        <v>28</v>
      </c>
      <c r="G18" s="7">
        <v>255000</v>
      </c>
      <c r="H18" s="7">
        <v>120500</v>
      </c>
      <c r="I18" s="12">
        <f t="shared" si="0"/>
        <v>47.254901960784309</v>
      </c>
      <c r="J18" s="7">
        <v>241019</v>
      </c>
      <c r="K18" s="7">
        <v>55724</v>
      </c>
      <c r="L18" s="7">
        <f t="shared" si="1"/>
        <v>199276</v>
      </c>
      <c r="M18" s="7">
        <v>208196.625</v>
      </c>
      <c r="N18" s="22">
        <f t="shared" si="2"/>
        <v>0.95715288372229856</v>
      </c>
      <c r="O18" s="27">
        <v>2016</v>
      </c>
      <c r="P18" s="32">
        <f t="shared" si="3"/>
        <v>98.847222222222229</v>
      </c>
      <c r="Q18" s="37" t="s">
        <v>409</v>
      </c>
      <c r="R18" s="42">
        <f>ABS(N52-N18)*100</f>
        <v>95.71528837222985</v>
      </c>
      <c r="S18" t="s">
        <v>45</v>
      </c>
      <c r="U18" s="7">
        <v>52700</v>
      </c>
      <c r="W18" t="s">
        <v>417</v>
      </c>
      <c r="X18">
        <v>401</v>
      </c>
      <c r="Y18">
        <v>75</v>
      </c>
    </row>
    <row r="19" spans="1:25" x14ac:dyDescent="0.25">
      <c r="A19" t="s">
        <v>437</v>
      </c>
      <c r="B19" t="s">
        <v>438</v>
      </c>
      <c r="C19" s="17">
        <v>45020</v>
      </c>
      <c r="D19" s="7">
        <v>176500</v>
      </c>
      <c r="E19" t="s">
        <v>27</v>
      </c>
      <c r="F19" t="s">
        <v>28</v>
      </c>
      <c r="G19" s="7">
        <v>176500</v>
      </c>
      <c r="H19" s="7">
        <v>83500</v>
      </c>
      <c r="I19" s="12">
        <f t="shared" si="0"/>
        <v>47.308781869688389</v>
      </c>
      <c r="J19" s="7">
        <v>167073</v>
      </c>
      <c r="K19" s="7">
        <v>54493</v>
      </c>
      <c r="L19" s="7">
        <f t="shared" si="1"/>
        <v>122007</v>
      </c>
      <c r="M19" s="7">
        <v>126494.3828125</v>
      </c>
      <c r="N19" s="22">
        <f t="shared" si="2"/>
        <v>0.96452504283015039</v>
      </c>
      <c r="O19" s="27">
        <v>1274</v>
      </c>
      <c r="P19" s="32">
        <f t="shared" si="3"/>
        <v>95.766875981161689</v>
      </c>
      <c r="Q19" s="37" t="s">
        <v>409</v>
      </c>
      <c r="R19" s="42">
        <f>ABS(N57-N19)*100</f>
        <v>96.452504283015045</v>
      </c>
      <c r="S19" t="s">
        <v>71</v>
      </c>
      <c r="U19" s="7">
        <v>51150</v>
      </c>
      <c r="W19" t="s">
        <v>417</v>
      </c>
      <c r="X19">
        <v>401</v>
      </c>
      <c r="Y19">
        <v>65</v>
      </c>
    </row>
    <row r="20" spans="1:25" x14ac:dyDescent="0.25">
      <c r="A20" t="s">
        <v>418</v>
      </c>
      <c r="B20" t="s">
        <v>419</v>
      </c>
      <c r="C20" s="17">
        <v>44918</v>
      </c>
      <c r="D20" s="7">
        <v>223510</v>
      </c>
      <c r="E20" t="s">
        <v>27</v>
      </c>
      <c r="F20" t="s">
        <v>28</v>
      </c>
      <c r="G20" s="7">
        <v>223510</v>
      </c>
      <c r="H20" s="7">
        <v>105600</v>
      </c>
      <c r="I20" s="12">
        <f t="shared" si="0"/>
        <v>47.246208223345711</v>
      </c>
      <c r="J20" s="7">
        <v>211159</v>
      </c>
      <c r="K20" s="7">
        <v>89709</v>
      </c>
      <c r="L20" s="7">
        <f t="shared" si="1"/>
        <v>133801</v>
      </c>
      <c r="M20" s="7">
        <v>136460.671875</v>
      </c>
      <c r="N20" s="22">
        <f t="shared" si="2"/>
        <v>0.98050960882387928</v>
      </c>
      <c r="O20" s="27">
        <v>1644</v>
      </c>
      <c r="P20" s="32">
        <f t="shared" si="3"/>
        <v>81.387469586374692</v>
      </c>
      <c r="Q20" s="37" t="s">
        <v>409</v>
      </c>
      <c r="R20" s="42">
        <f>ABS(N68-N20)*100</f>
        <v>98.050960882387926</v>
      </c>
      <c r="S20" t="s">
        <v>30</v>
      </c>
      <c r="U20" s="7">
        <v>81840</v>
      </c>
      <c r="W20" t="s">
        <v>417</v>
      </c>
      <c r="X20">
        <v>401</v>
      </c>
      <c r="Y20">
        <v>53</v>
      </c>
    </row>
    <row r="21" spans="1:25" x14ac:dyDescent="0.25">
      <c r="A21" t="s">
        <v>472</v>
      </c>
      <c r="B21" t="s">
        <v>473</v>
      </c>
      <c r="C21" s="17">
        <v>44708</v>
      </c>
      <c r="D21" s="7">
        <v>150000</v>
      </c>
      <c r="E21" t="s">
        <v>27</v>
      </c>
      <c r="F21" t="s">
        <v>28</v>
      </c>
      <c r="G21" s="7">
        <v>150000</v>
      </c>
      <c r="H21" s="7">
        <v>68300</v>
      </c>
      <c r="I21" s="12">
        <f t="shared" si="0"/>
        <v>45.533333333333331</v>
      </c>
      <c r="J21" s="7">
        <v>136643</v>
      </c>
      <c r="K21" s="7">
        <v>46524</v>
      </c>
      <c r="L21" s="7">
        <f t="shared" si="1"/>
        <v>103476</v>
      </c>
      <c r="M21" s="7">
        <v>101257.3046875</v>
      </c>
      <c r="N21" s="22">
        <f t="shared" si="2"/>
        <v>1.0219114593198717</v>
      </c>
      <c r="O21" s="27">
        <v>1156</v>
      </c>
      <c r="P21" s="32">
        <f t="shared" si="3"/>
        <v>89.512110726643598</v>
      </c>
      <c r="Q21" s="37" t="s">
        <v>409</v>
      </c>
      <c r="R21" s="42">
        <f>ABS(N39-N21)*100</f>
        <v>102.19114593198717</v>
      </c>
      <c r="S21" t="s">
        <v>30</v>
      </c>
      <c r="U21" s="7">
        <v>40920</v>
      </c>
      <c r="W21" t="s">
        <v>417</v>
      </c>
      <c r="X21">
        <v>401</v>
      </c>
      <c r="Y21">
        <v>45</v>
      </c>
    </row>
    <row r="22" spans="1:25" x14ac:dyDescent="0.25">
      <c r="A22" t="s">
        <v>480</v>
      </c>
      <c r="B22" t="s">
        <v>481</v>
      </c>
      <c r="C22" s="17">
        <v>44728</v>
      </c>
      <c r="D22" s="7">
        <v>148000</v>
      </c>
      <c r="E22" t="s">
        <v>27</v>
      </c>
      <c r="F22" t="s">
        <v>28</v>
      </c>
      <c r="G22" s="7">
        <v>148000</v>
      </c>
      <c r="H22" s="7">
        <v>66600</v>
      </c>
      <c r="I22" s="12">
        <f t="shared" si="0"/>
        <v>45</v>
      </c>
      <c r="J22" s="7">
        <v>133163</v>
      </c>
      <c r="K22" s="7">
        <v>53834</v>
      </c>
      <c r="L22" s="7">
        <f t="shared" si="1"/>
        <v>94166</v>
      </c>
      <c r="M22" s="7">
        <v>89133.7109375</v>
      </c>
      <c r="N22" s="22">
        <f t="shared" si="2"/>
        <v>1.0564577532963775</v>
      </c>
      <c r="O22" s="27">
        <v>1081</v>
      </c>
      <c r="P22" s="32">
        <f t="shared" si="3"/>
        <v>87.110083256244224</v>
      </c>
      <c r="Q22" s="37" t="s">
        <v>409</v>
      </c>
      <c r="R22" s="42">
        <f>ABS(N36-N22)*100</f>
        <v>16.645775329637747</v>
      </c>
      <c r="S22" t="s">
        <v>30</v>
      </c>
      <c r="U22" s="7">
        <v>40920</v>
      </c>
      <c r="W22" t="s">
        <v>417</v>
      </c>
      <c r="X22">
        <v>401</v>
      </c>
      <c r="Y22">
        <v>50</v>
      </c>
    </row>
    <row r="23" spans="1:25" x14ac:dyDescent="0.25">
      <c r="A23" t="s">
        <v>466</v>
      </c>
      <c r="B23" t="s">
        <v>467</v>
      </c>
      <c r="C23" s="17">
        <v>45084</v>
      </c>
      <c r="D23" s="7">
        <v>170000</v>
      </c>
      <c r="E23" t="s">
        <v>27</v>
      </c>
      <c r="F23" t="s">
        <v>28</v>
      </c>
      <c r="G23" s="7">
        <v>170000</v>
      </c>
      <c r="H23" s="7">
        <v>75700</v>
      </c>
      <c r="I23" s="12">
        <f t="shared" si="0"/>
        <v>44.529411764705884</v>
      </c>
      <c r="J23" s="7">
        <v>151354</v>
      </c>
      <c r="K23" s="7">
        <v>51686</v>
      </c>
      <c r="L23" s="7">
        <f t="shared" si="1"/>
        <v>118314</v>
      </c>
      <c r="M23" s="7">
        <v>111986.515625</v>
      </c>
      <c r="N23" s="22">
        <f t="shared" si="2"/>
        <v>1.0565021988556937</v>
      </c>
      <c r="O23" s="27">
        <v>1124</v>
      </c>
      <c r="P23" s="32">
        <f t="shared" si="3"/>
        <v>105.26156583629893</v>
      </c>
      <c r="Q23" s="37" t="s">
        <v>409</v>
      </c>
      <c r="R23" s="42">
        <f>ABS(N44-N23)*100</f>
        <v>105.65021988556937</v>
      </c>
      <c r="S23" t="s">
        <v>30</v>
      </c>
      <c r="U23" s="7">
        <v>44640</v>
      </c>
      <c r="W23" t="s">
        <v>417</v>
      </c>
      <c r="X23">
        <v>401</v>
      </c>
      <c r="Y23">
        <v>55</v>
      </c>
    </row>
    <row r="24" spans="1:25" x14ac:dyDescent="0.25">
      <c r="A24" t="s">
        <v>437</v>
      </c>
      <c r="B24" t="s">
        <v>438</v>
      </c>
      <c r="C24" s="17">
        <v>45063</v>
      </c>
      <c r="D24" s="7">
        <v>189000</v>
      </c>
      <c r="E24" t="s">
        <v>27</v>
      </c>
      <c r="F24" t="s">
        <v>28</v>
      </c>
      <c r="G24" s="7">
        <v>189000</v>
      </c>
      <c r="H24" s="7">
        <v>83500</v>
      </c>
      <c r="I24" s="12">
        <f t="shared" si="0"/>
        <v>44.179894179894177</v>
      </c>
      <c r="J24" s="7">
        <v>167073</v>
      </c>
      <c r="K24" s="7">
        <v>54493</v>
      </c>
      <c r="L24" s="7">
        <f t="shared" si="1"/>
        <v>134507</v>
      </c>
      <c r="M24" s="7">
        <v>126494.3828125</v>
      </c>
      <c r="N24" s="22">
        <f t="shared" si="2"/>
        <v>1.0633436600847086</v>
      </c>
      <c r="O24" s="27">
        <v>1274</v>
      </c>
      <c r="P24" s="32">
        <f t="shared" si="3"/>
        <v>105.57849293563579</v>
      </c>
      <c r="Q24" s="37" t="s">
        <v>409</v>
      </c>
      <c r="R24" s="42">
        <f>ABS(N61-N24)*100</f>
        <v>106.33436600847087</v>
      </c>
      <c r="S24" t="s">
        <v>71</v>
      </c>
      <c r="U24" s="7">
        <v>51150</v>
      </c>
      <c r="W24" t="s">
        <v>417</v>
      </c>
      <c r="X24">
        <v>401</v>
      </c>
      <c r="Y24">
        <v>65</v>
      </c>
    </row>
    <row r="25" spans="1:25" x14ac:dyDescent="0.25">
      <c r="A25" t="s">
        <v>411</v>
      </c>
      <c r="B25" t="s">
        <v>412</v>
      </c>
      <c r="C25" s="17">
        <v>45183</v>
      </c>
      <c r="D25" s="7">
        <v>373000</v>
      </c>
      <c r="E25" t="s">
        <v>413</v>
      </c>
      <c r="F25" t="s">
        <v>38</v>
      </c>
      <c r="G25" s="7">
        <v>373000</v>
      </c>
      <c r="H25" s="7">
        <v>160000</v>
      </c>
      <c r="I25" s="12">
        <f t="shared" si="0"/>
        <v>42.89544235924933</v>
      </c>
      <c r="J25" s="7">
        <v>319922</v>
      </c>
      <c r="K25" s="7">
        <v>71894</v>
      </c>
      <c r="L25" s="7">
        <f t="shared" si="1"/>
        <v>301106</v>
      </c>
      <c r="M25" s="7">
        <v>278683.15625</v>
      </c>
      <c r="N25" s="22">
        <f t="shared" si="2"/>
        <v>1.0804599892283586</v>
      </c>
      <c r="O25" s="27">
        <v>2402</v>
      </c>
      <c r="P25" s="32">
        <f t="shared" si="3"/>
        <v>125.35636969192339</v>
      </c>
      <c r="Q25" s="37" t="s">
        <v>409</v>
      </c>
      <c r="R25" s="42">
        <f>ABS(N75-N25)*100</f>
        <v>108.04599892283586</v>
      </c>
      <c r="S25" t="s">
        <v>45</v>
      </c>
      <c r="U25" s="7">
        <v>67280</v>
      </c>
      <c r="V25" t="s">
        <v>414</v>
      </c>
      <c r="W25" t="s">
        <v>410</v>
      </c>
      <c r="X25">
        <v>401</v>
      </c>
      <c r="Y25">
        <v>73</v>
      </c>
    </row>
    <row r="26" spans="1:25" x14ac:dyDescent="0.25">
      <c r="A26" t="s">
        <v>468</v>
      </c>
      <c r="B26" t="s">
        <v>469</v>
      </c>
      <c r="C26" s="17">
        <v>44533</v>
      </c>
      <c r="D26" s="7">
        <v>165000</v>
      </c>
      <c r="E26" t="s">
        <v>27</v>
      </c>
      <c r="F26" t="s">
        <v>28</v>
      </c>
      <c r="G26" s="7">
        <v>165000</v>
      </c>
      <c r="H26" s="7">
        <v>71100</v>
      </c>
      <c r="I26" s="12">
        <f t="shared" si="0"/>
        <v>43.090909090909093</v>
      </c>
      <c r="J26" s="7">
        <v>142230</v>
      </c>
      <c r="K26" s="7">
        <v>45253</v>
      </c>
      <c r="L26" s="7">
        <f t="shared" si="1"/>
        <v>119747</v>
      </c>
      <c r="M26" s="7">
        <v>108962.921875</v>
      </c>
      <c r="N26" s="22">
        <f t="shared" si="2"/>
        <v>1.0989701628722042</v>
      </c>
      <c r="O26" s="27">
        <v>1344</v>
      </c>
      <c r="P26" s="32">
        <f t="shared" si="3"/>
        <v>89.097470238095241</v>
      </c>
      <c r="Q26" s="37" t="s">
        <v>409</v>
      </c>
      <c r="R26" s="42">
        <f>ABS(N46-N26)*100</f>
        <v>109.89701628722042</v>
      </c>
      <c r="S26" t="s">
        <v>30</v>
      </c>
      <c r="U26" s="7">
        <v>40920</v>
      </c>
      <c r="W26" t="s">
        <v>417</v>
      </c>
      <c r="X26">
        <v>401</v>
      </c>
      <c r="Y26">
        <v>45</v>
      </c>
    </row>
    <row r="27" spans="1:25" x14ac:dyDescent="0.25">
      <c r="A27" t="s">
        <v>455</v>
      </c>
      <c r="B27" t="s">
        <v>456</v>
      </c>
      <c r="C27" s="17">
        <v>44883</v>
      </c>
      <c r="D27" s="7">
        <v>184000</v>
      </c>
      <c r="E27" t="s">
        <v>27</v>
      </c>
      <c r="F27" t="s">
        <v>28</v>
      </c>
      <c r="G27" s="7">
        <v>184000</v>
      </c>
      <c r="H27" s="7">
        <v>78800</v>
      </c>
      <c r="I27" s="12">
        <f t="shared" si="0"/>
        <v>42.826086956521742</v>
      </c>
      <c r="J27" s="7">
        <v>157607</v>
      </c>
      <c r="K27" s="7">
        <v>53915</v>
      </c>
      <c r="L27" s="7">
        <f t="shared" si="1"/>
        <v>130085</v>
      </c>
      <c r="M27" s="7">
        <v>116507.8671875</v>
      </c>
      <c r="N27" s="22">
        <f t="shared" si="2"/>
        <v>1.1165340430672366</v>
      </c>
      <c r="O27" s="27">
        <v>973</v>
      </c>
      <c r="P27" s="32">
        <f t="shared" si="3"/>
        <v>133.69475847893113</v>
      </c>
      <c r="Q27" s="37" t="s">
        <v>409</v>
      </c>
      <c r="R27" s="42">
        <f>ABS(N55-N27)*100</f>
        <v>111.65340430672366</v>
      </c>
      <c r="S27" t="s">
        <v>30</v>
      </c>
      <c r="U27" s="7">
        <v>43120</v>
      </c>
      <c r="W27" t="s">
        <v>410</v>
      </c>
      <c r="X27">
        <v>401</v>
      </c>
      <c r="Y27">
        <v>60</v>
      </c>
    </row>
    <row r="28" spans="1:25" x14ac:dyDescent="0.25">
      <c r="A28" t="s">
        <v>415</v>
      </c>
      <c r="B28" t="s">
        <v>416</v>
      </c>
      <c r="C28" s="17">
        <v>44902</v>
      </c>
      <c r="D28" s="7">
        <v>165000</v>
      </c>
      <c r="E28" t="s">
        <v>27</v>
      </c>
      <c r="F28" t="s">
        <v>28</v>
      </c>
      <c r="G28" s="7">
        <v>165000</v>
      </c>
      <c r="H28" s="7">
        <v>70000</v>
      </c>
      <c r="I28" s="12">
        <f t="shared" si="0"/>
        <v>42.424242424242422</v>
      </c>
      <c r="J28" s="7">
        <v>140015</v>
      </c>
      <c r="K28" s="7">
        <v>53319</v>
      </c>
      <c r="L28" s="7">
        <f t="shared" si="1"/>
        <v>111681</v>
      </c>
      <c r="M28" s="7">
        <v>97411.234375</v>
      </c>
      <c r="N28" s="22">
        <f t="shared" si="2"/>
        <v>1.1464899373933224</v>
      </c>
      <c r="O28" s="27">
        <v>960</v>
      </c>
      <c r="P28" s="32">
        <f t="shared" si="3"/>
        <v>116.33437499999999</v>
      </c>
      <c r="Q28" s="37" t="s">
        <v>409</v>
      </c>
      <c r="R28" s="42" t="e">
        <f>ABS(#REF!-N28)*100</f>
        <v>#REF!</v>
      </c>
      <c r="S28" t="s">
        <v>30</v>
      </c>
      <c r="U28" s="7">
        <v>51150</v>
      </c>
      <c r="W28" t="s">
        <v>417</v>
      </c>
      <c r="X28">
        <v>401</v>
      </c>
      <c r="Y28">
        <v>57</v>
      </c>
    </row>
    <row r="29" spans="1:25" x14ac:dyDescent="0.25">
      <c r="A29" t="s">
        <v>430</v>
      </c>
      <c r="B29" t="s">
        <v>431</v>
      </c>
      <c r="C29" s="17">
        <v>44803</v>
      </c>
      <c r="D29" s="7">
        <v>166000</v>
      </c>
      <c r="E29" t="s">
        <v>27</v>
      </c>
      <c r="F29" t="s">
        <v>28</v>
      </c>
      <c r="G29" s="7">
        <v>166000</v>
      </c>
      <c r="H29" s="7">
        <v>65200</v>
      </c>
      <c r="I29" s="12">
        <f t="shared" si="0"/>
        <v>39.277108433734945</v>
      </c>
      <c r="J29" s="7">
        <v>130327</v>
      </c>
      <c r="K29" s="7">
        <v>43927</v>
      </c>
      <c r="L29" s="7">
        <f t="shared" si="1"/>
        <v>122073</v>
      </c>
      <c r="M29" s="7">
        <v>97078.6484375</v>
      </c>
      <c r="N29" s="22">
        <f t="shared" si="2"/>
        <v>1.2574649726256908</v>
      </c>
      <c r="O29" s="27">
        <v>1460</v>
      </c>
      <c r="P29" s="32">
        <f t="shared" si="3"/>
        <v>83.611643835616434</v>
      </c>
      <c r="Q29" s="37" t="s">
        <v>409</v>
      </c>
      <c r="R29" s="42">
        <f>ABS(N60-N29)*100</f>
        <v>125.74649726256908</v>
      </c>
      <c r="S29" t="s">
        <v>58</v>
      </c>
      <c r="U29" s="7">
        <v>40920</v>
      </c>
      <c r="W29" t="s">
        <v>417</v>
      </c>
      <c r="X29">
        <v>401</v>
      </c>
      <c r="Y29">
        <v>45</v>
      </c>
    </row>
    <row r="30" spans="1:25" x14ac:dyDescent="0.25">
      <c r="A30" t="s">
        <v>478</v>
      </c>
      <c r="B30" t="s">
        <v>479</v>
      </c>
      <c r="C30" s="17">
        <v>44484</v>
      </c>
      <c r="D30" s="7">
        <v>187000</v>
      </c>
      <c r="E30" t="s">
        <v>27</v>
      </c>
      <c r="F30" t="s">
        <v>28</v>
      </c>
      <c r="G30" s="7">
        <v>187000</v>
      </c>
      <c r="H30" s="7">
        <v>72100</v>
      </c>
      <c r="I30" s="12">
        <f t="shared" si="0"/>
        <v>38.55614973262032</v>
      </c>
      <c r="J30" s="7">
        <v>144108</v>
      </c>
      <c r="K30" s="7">
        <v>42719</v>
      </c>
      <c r="L30" s="7">
        <f t="shared" si="1"/>
        <v>144281</v>
      </c>
      <c r="M30" s="7">
        <v>113920.2265625</v>
      </c>
      <c r="N30" s="22">
        <f t="shared" si="2"/>
        <v>1.2665090682631603</v>
      </c>
      <c r="O30" s="27">
        <v>1379</v>
      </c>
      <c r="P30" s="32">
        <f t="shared" si="3"/>
        <v>104.62726613488034</v>
      </c>
      <c r="Q30" s="37" t="s">
        <v>409</v>
      </c>
      <c r="R30" s="42">
        <f>ABS(N45-N30)*100</f>
        <v>126.65090682631603</v>
      </c>
      <c r="S30" t="s">
        <v>45</v>
      </c>
      <c r="U30" s="7">
        <v>40920</v>
      </c>
      <c r="W30" t="s">
        <v>417</v>
      </c>
      <c r="X30">
        <v>401</v>
      </c>
      <c r="Y30">
        <v>45</v>
      </c>
    </row>
    <row r="31" spans="1:25" ht="15.75" thickBot="1" x14ac:dyDescent="0.3">
      <c r="A31" t="s">
        <v>424</v>
      </c>
      <c r="B31" t="s">
        <v>425</v>
      </c>
      <c r="C31" s="17">
        <v>44729</v>
      </c>
      <c r="D31" s="7">
        <v>176120</v>
      </c>
      <c r="E31" t="s">
        <v>27</v>
      </c>
      <c r="F31" t="s">
        <v>28</v>
      </c>
      <c r="G31" s="7">
        <v>176120</v>
      </c>
      <c r="H31" s="7">
        <v>68200</v>
      </c>
      <c r="I31" s="12">
        <f t="shared" si="0"/>
        <v>38.723597547126957</v>
      </c>
      <c r="J31" s="7">
        <v>136477</v>
      </c>
      <c r="K31" s="7">
        <v>44522</v>
      </c>
      <c r="L31" s="7">
        <f t="shared" si="1"/>
        <v>131598</v>
      </c>
      <c r="M31" s="7">
        <v>103320.2265625</v>
      </c>
      <c r="N31" s="22">
        <f t="shared" si="2"/>
        <v>1.2736905868125863</v>
      </c>
      <c r="O31" s="27">
        <v>960</v>
      </c>
      <c r="P31" s="32">
        <f t="shared" si="3"/>
        <v>137.08125000000001</v>
      </c>
      <c r="Q31" s="37" t="s">
        <v>409</v>
      </c>
      <c r="R31" s="42">
        <f>ABS(N65-N31)*100</f>
        <v>127.36905868125862</v>
      </c>
      <c r="S31" t="s">
        <v>30</v>
      </c>
      <c r="U31" s="7">
        <v>40920</v>
      </c>
      <c r="W31" t="s">
        <v>417</v>
      </c>
      <c r="X31">
        <v>401</v>
      </c>
      <c r="Y31">
        <v>55</v>
      </c>
    </row>
    <row r="32" spans="1:25" ht="15.75" thickTop="1" x14ac:dyDescent="0.25">
      <c r="A32" s="3"/>
      <c r="B32" s="3"/>
      <c r="C32" s="18" t="s">
        <v>512</v>
      </c>
      <c r="D32" s="8">
        <f>+SUM(D3:D31)</f>
        <v>4929630</v>
      </c>
      <c r="E32" s="3"/>
      <c r="F32" s="3"/>
      <c r="G32" s="8">
        <f>+SUM(G3:G31)</f>
        <v>4929630</v>
      </c>
      <c r="H32" s="8">
        <f>+SUM(H3:H31)</f>
        <v>2469500</v>
      </c>
      <c r="I32" s="13"/>
      <c r="J32" s="8">
        <f>+SUM(J3:J31)</f>
        <v>4938630</v>
      </c>
      <c r="K32" s="8"/>
      <c r="L32" s="8">
        <f>+SUM(L3:L31)</f>
        <v>3317318</v>
      </c>
      <c r="M32" s="8">
        <f>+SUM(M3:M31)</f>
        <v>3737435.96875</v>
      </c>
      <c r="N32" s="23"/>
      <c r="O32" s="28"/>
      <c r="P32" s="33">
        <f>AVERAGE(P3:P31)</f>
        <v>83.998931855469579</v>
      </c>
      <c r="Q32" s="38"/>
      <c r="R32" s="43">
        <f>ABS(N34-N33)*100</f>
        <v>0.43638704208711632</v>
      </c>
      <c r="S32" s="3"/>
      <c r="T32" s="3"/>
      <c r="U32" s="8"/>
      <c r="V32" s="3"/>
      <c r="W32" s="3"/>
      <c r="X32" s="3"/>
      <c r="Y32" s="3"/>
    </row>
    <row r="33" spans="1:25" x14ac:dyDescent="0.25">
      <c r="A33" s="4"/>
      <c r="B33" s="4"/>
      <c r="C33" s="19"/>
      <c r="D33" s="9"/>
      <c r="E33" s="4"/>
      <c r="F33" s="4"/>
      <c r="G33" s="9"/>
      <c r="H33" s="9" t="s">
        <v>513</v>
      </c>
      <c r="I33" s="14">
        <f>H32/G32*100</f>
        <v>50.095037558599728</v>
      </c>
      <c r="J33" s="9"/>
      <c r="K33" s="9"/>
      <c r="L33" s="9"/>
      <c r="M33" s="9" t="s">
        <v>514</v>
      </c>
      <c r="N33" s="24">
        <f>L32/M32</f>
        <v>0.88759192872794279</v>
      </c>
      <c r="O33" s="29"/>
      <c r="P33" s="34" t="s">
        <v>515</v>
      </c>
      <c r="Q33" s="39">
        <f>STDEV(N3:N31)</f>
        <v>0.23799433582888077</v>
      </c>
      <c r="R33" s="44"/>
      <c r="S33" s="4"/>
      <c r="T33" s="4"/>
      <c r="U33" s="9"/>
      <c r="V33" s="4"/>
      <c r="W33" s="4"/>
      <c r="X33" s="4"/>
      <c r="Y33" s="4"/>
    </row>
    <row r="34" spans="1:25" ht="15.75" thickBot="1" x14ac:dyDescent="0.3">
      <c r="A34" s="5"/>
      <c r="B34" s="5"/>
      <c r="C34" s="20"/>
      <c r="D34" s="10"/>
      <c r="E34" s="5"/>
      <c r="F34" s="5"/>
      <c r="G34" s="10"/>
      <c r="H34" s="10" t="s">
        <v>516</v>
      </c>
      <c r="I34" s="15">
        <f>STDEV(I3:I31)</f>
        <v>9.4908028751208295</v>
      </c>
      <c r="J34" s="10"/>
      <c r="K34" s="10"/>
      <c r="L34" s="10"/>
      <c r="M34" s="10" t="s">
        <v>517</v>
      </c>
      <c r="N34" s="25">
        <f>AVERAGE(N3:N31)</f>
        <v>0.89195579914881395</v>
      </c>
      <c r="O34" s="30"/>
      <c r="P34" s="35"/>
      <c r="Q34" s="46"/>
      <c r="R34" s="45"/>
      <c r="S34" s="5"/>
      <c r="T34" s="5"/>
      <c r="U34" s="10"/>
      <c r="V34" s="5"/>
      <c r="W34" s="5"/>
      <c r="X34" s="5"/>
      <c r="Y34" s="5"/>
    </row>
    <row r="35" spans="1:25" x14ac:dyDescent="0.25">
      <c r="M35" s="47" t="s">
        <v>522</v>
      </c>
      <c r="N35" s="48">
        <v>0.89</v>
      </c>
    </row>
    <row r="36" spans="1:25" ht="15.75" thickBot="1" x14ac:dyDescent="0.3">
      <c r="M36" s="49" t="s">
        <v>519</v>
      </c>
      <c r="N36" s="50">
        <v>0.89</v>
      </c>
    </row>
  </sheetData>
  <conditionalFormatting sqref="A3:Y31">
    <cfRule type="expression" dxfId="1" priority="1" stopIfTrue="1">
      <formula>MOD(ROW(),4)&gt;1</formula>
    </cfRule>
    <cfRule type="expression" dxfId="0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E.C.F. Analysis-Data Dump</vt:lpstr>
      <vt:lpstr>RURAL RES ECF</vt:lpstr>
      <vt:lpstr>SUBS</vt:lpstr>
      <vt:lpstr>VILLAGE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Preston</dc:creator>
  <cp:lastModifiedBy>Pete Preston</cp:lastModifiedBy>
  <dcterms:created xsi:type="dcterms:W3CDTF">2024-02-22T11:17:47Z</dcterms:created>
  <dcterms:modified xsi:type="dcterms:W3CDTF">2024-08-01T03:07:09Z</dcterms:modified>
</cp:coreProperties>
</file>